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1COMP\Users\Public\Videos\Постановления Главы   Решения Совета\Капитал.ремонт мног.домов 2014-2019\2017-2019\ПАСП № 694 от03.10.2016 план 2017-2019\ПАСП № 1274 от 12.07.2017 изм. в ПАСП № 694\"/>
    </mc:Choice>
  </mc:AlternateContent>
  <bookViews>
    <workbookView xWindow="480" yWindow="150" windowWidth="20520" windowHeight="9525" activeTab="2"/>
  </bookViews>
  <sheets>
    <sheet name="Приложение №1" sheetId="1" r:id="rId1"/>
    <sheet name="Приложение №2" sheetId="2" r:id="rId2"/>
    <sheet name="Приложение №3" sheetId="3" r:id="rId3"/>
    <sheet name="Лист2" sheetId="6" r:id="rId4"/>
    <sheet name="Лист1" sheetId="5" r:id="rId5"/>
  </sheets>
  <calcPr calcId="152511"/>
</workbook>
</file>

<file path=xl/calcChain.xml><?xml version="1.0" encoding="utf-8"?>
<calcChain xmlns="http://schemas.openxmlformats.org/spreadsheetml/2006/main">
  <c r="Q25" i="2" l="1"/>
  <c r="Q24" i="2"/>
  <c r="Q23" i="2"/>
  <c r="Q22" i="2"/>
  <c r="Q21" i="2"/>
  <c r="R20" i="2"/>
  <c r="P20" i="2"/>
  <c r="O20" i="2"/>
  <c r="N20" i="2"/>
  <c r="M20" i="2"/>
  <c r="Q20" i="2" s="1"/>
  <c r="K20" i="2"/>
  <c r="J20" i="2"/>
  <c r="I20" i="2"/>
  <c r="H20" i="2"/>
  <c r="Q19" i="2"/>
  <c r="R18" i="2"/>
  <c r="P18" i="2"/>
  <c r="O18" i="2"/>
  <c r="N18" i="2"/>
  <c r="M18" i="2"/>
  <c r="K18" i="2"/>
  <c r="J18" i="2"/>
  <c r="I18" i="2"/>
  <c r="H18" i="2"/>
  <c r="Q18" i="2" s="1"/>
  <c r="C18" i="1"/>
  <c r="C17" i="1"/>
  <c r="C16" i="1"/>
  <c r="C15" i="1"/>
  <c r="C14" i="1"/>
  <c r="C13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7" i="2"/>
  <c r="R16" i="2"/>
  <c r="K16" i="2"/>
  <c r="J16" i="2"/>
  <c r="I16" i="2"/>
  <c r="Q16" i="2" s="1"/>
  <c r="H16" i="2"/>
  <c r="J16" i="3"/>
  <c r="I16" i="3"/>
  <c r="H16" i="3"/>
  <c r="G16" i="3"/>
  <c r="F16" i="3"/>
  <c r="E16" i="3"/>
  <c r="R9" i="1"/>
  <c r="N9" i="1"/>
  <c r="M9" i="1"/>
  <c r="L9" i="1"/>
  <c r="K9" i="1"/>
  <c r="J9" i="1"/>
  <c r="I9" i="1"/>
  <c r="H9" i="1"/>
  <c r="G9" i="1"/>
  <c r="F9" i="1"/>
  <c r="D9" i="1"/>
</calcChain>
</file>

<file path=xl/sharedStrings.xml><?xml version="1.0" encoding="utf-8"?>
<sst xmlns="http://schemas.openxmlformats.org/spreadsheetml/2006/main" count="199" uniqueCount="90">
  <si>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</si>
  <si>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</si>
  <si>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</si>
  <si>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</si>
  <si>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</si>
  <si>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</si>
  <si>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</si>
  <si>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</si>
  <si>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</si>
  <si>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</si>
  <si>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</si>
  <si>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</si>
  <si>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</si>
  <si>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</si>
  <si>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</si>
  <si>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</si>
  <si>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</si>
  <si>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</si>
  <si>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</si>
  <si>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</si>
  <si>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</si>
  <si>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</si>
  <si>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</si>
  <si>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</si>
  <si>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</si>
  <si>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</si>
  <si>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</si>
  <si>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</si>
  <si>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</si>
  <si>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</si>
  <si>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</si>
  <si>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</si>
  <si>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</si>
  <si>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</si>
  <si>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</si>
  <si>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</si>
  <si>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</si>
  <si>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</si>
  <si>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</si>
  <si>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</si>
  <si>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</si>
  <si>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</si>
  <si>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</si>
  <si>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31.10.2017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</si>
  <si>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</si>
  <si>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</si>
  <si>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</si>
  <si>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</si>
  <si>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</si>
  <si>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</si>
  <si>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</si>
  <si>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Каменные, кирпичные</t>
  </si>
  <si>
    <t>Итого по Ковардицкое</t>
  </si>
  <si>
    <t>с Панфилово ул Советская д.35</t>
  </si>
  <si>
    <t>п Зимёнки ул Мира д.1</t>
  </si>
  <si>
    <t>п Зимёнки ул Мира д.2</t>
  </si>
  <si>
    <t>п Зимёнки ул Мира д.4</t>
  </si>
  <si>
    <t>д Межищи ул Овражная д.1</t>
  </si>
  <si>
    <t>д Межищи ул Овражная д.6</t>
  </si>
  <si>
    <t>Итого по Ковардицкое по 2017 году</t>
  </si>
  <si>
    <t>Итого по Ковардицкое по 2018 году</t>
  </si>
  <si>
    <t>Итого по Ковардицкое по 2019 году</t>
  </si>
  <si>
    <t>1963</t>
  </si>
  <si>
    <t>Кирпич</t>
  </si>
  <si>
    <t>2</t>
  </si>
  <si>
    <t>1</t>
  </si>
  <si>
    <t>11.2018</t>
  </si>
  <si>
    <t>1967</t>
  </si>
  <si>
    <t>10.2019</t>
  </si>
  <si>
    <t>1965</t>
  </si>
  <si>
    <t>06.2019</t>
  </si>
  <si>
    <t>1968</t>
  </si>
  <si>
    <t>11.2019</t>
  </si>
  <si>
    <t>1970</t>
  </si>
  <si>
    <t>04.2019</t>
  </si>
  <si>
    <t>1960</t>
  </si>
  <si>
    <t>09.2019</t>
  </si>
  <si>
    <t>Таблица №1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</si>
  <si>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</si>
  <si>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Таблица №2</t>
  </si>
  <si>
    <t>к краткосрочному плану реализации
 региональной программы капитального ремонта общего имущества в многоквартирных домах на 2017 год</t>
  </si>
  <si>
    <t>Сведения по видам работ реализации краткосрочного плана
капитального ремонта общего имущества в многоквартирных домах
на территории Ковардицкого сельского поселения Муромского района на 2017 год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</si>
  <si>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Ковардицкое сельское поселение Муромского района на 2017 -2019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</si>
  <si>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Ковардицкое сельское поселение на 2017 - 2019 годы</t>
  </si>
  <si>
    <t>к постановлению  администрации с/поселения от ____________ № _____</t>
  </si>
  <si>
    <t>от 12.07.2017 № 274</t>
  </si>
  <si>
    <t>п Зимёнки ул Мира д.8</t>
  </si>
  <si>
    <t xml:space="preserve">Приложение № 1 </t>
  </si>
  <si>
    <t xml:space="preserve">Приложение № 2 </t>
  </si>
  <si>
    <t xml:space="preserve">Приложение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</si>
</sst>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0"/>
    <numFmt numFmtId="165" formatCode="###\ ###\ ###\ ##0.00"/>
    <numFmt numFmtId="166" formatCode="#,##0.00_р_."/>
    <numFmt numFmtId="167" formatCode="_-* #,##0.00_р_._-;\-* #,##0.00_р_._-;_-* \-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5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4" fillId="0" borderId="0"/>
    <xf numFmtId="0" fontId="18" fillId="0" borderId="0"/>
    <xf numFmtId="167" fontId="7" fillId="0" borderId="0" applyFill="0" applyBorder="0" applyAlignment="0" applyProtection="0"/>
  </cellStyleXfs>
  <cellXfs count="104">
    <xf numFmtId="0" fontId="0" fillId="0" borderId="0" xfId="0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166" fontId="5" fillId="0" borderId="1" xfId="0" applyNumberFormat="1" applyFont="1" applyFill="1" applyBorder="1" applyAlignment="1">
      <alignment horizontal="right" wrapText="1"/>
    </xf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left" wrapText="1"/>
    </xf>
    <xf numFmtId="165" fontId="13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4" fontId="13" fillId="0" borderId="1" xfId="7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7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4" fontId="13" fillId="0" borderId="1" xfId="6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4" fontId="13" fillId="0" borderId="3" xfId="0" applyNumberFormat="1" applyFont="1" applyFill="1" applyBorder="1"/>
    <xf numFmtId="3" fontId="13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13" fillId="0" borderId="1" xfId="0" quotePrefix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165" fontId="11" fillId="0" borderId="5" xfId="0" applyNumberFormat="1" applyFont="1" applyFill="1" applyBorder="1" applyAlignment="1"/>
    <xf numFmtId="166" fontId="14" fillId="0" borderId="1" xfId="0" applyNumberFormat="1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/>
    <xf numFmtId="0" fontId="13" fillId="0" borderId="2" xfId="0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/>
    <xf numFmtId="0" fontId="11" fillId="0" borderId="1" xfId="0" applyFont="1" applyFill="1" applyBorder="1" applyAlignment="1"/>
    <xf numFmtId="0" fontId="11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 wrapText="1"/>
    </xf>
    <xf numFmtId="166" fontId="14" fillId="2" borderId="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 wrapText="1"/>
    </xf>
    <xf numFmtId="166" fontId="19" fillId="0" borderId="1" xfId="0" applyNumberFormat="1" applyFont="1" applyFill="1" applyBorder="1" applyAlignment="1">
      <alignment horizontal="right" wrapText="1"/>
    </xf>
    <xf numFmtId="166" fontId="19" fillId="2" borderId="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textRotation="90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1">
    <cellStyle name="Excel Built-in Normal 2" xfId="1"/>
    <cellStyle name="Обычный" xfId="0" builtinId="0"/>
    <cellStyle name="Обычный 10" xfId="2"/>
    <cellStyle name="Обычный 14" xfId="3"/>
    <cellStyle name="Обычный 19" xfId="4"/>
    <cellStyle name="Обычный 2" xfId="5"/>
    <cellStyle name="Обычный 3" xfId="6"/>
    <cellStyle name="Обычный 5" xfId="7"/>
    <cellStyle name="Обычный 6" xfId="8"/>
    <cellStyle name="Обычный 7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8"/>
  <sheetViews>
    <sheetView topLeftCell="H1" workbookViewId="0">
      <selection activeCell="O1" sqref="O1:R1"/>
    </sheetView>
  </sheetViews>
  <sheetFormatPr defaultRowHeight="15" x14ac:dyDescent="0.25"/>
  <cols>
    <col min="1" max="1" width="8" style="4" customWidth="1"/>
    <col min="2" max="2" width="61.7109375" style="4" customWidth="1"/>
    <col min="3" max="3" width="21.85546875" style="4" customWidth="1"/>
    <col min="4" max="4" width="18.85546875" style="4" customWidth="1"/>
    <col min="5" max="5" width="11.7109375" style="4" bestFit="1" customWidth="1"/>
    <col min="6" max="6" width="15.28515625" style="4" customWidth="1"/>
    <col min="7" max="7" width="13.42578125" style="4" customWidth="1"/>
    <col min="8" max="8" width="20.28515625" style="4" customWidth="1"/>
    <col min="9" max="9" width="12" style="4" customWidth="1"/>
    <col min="10" max="10" width="13.140625" style="4" customWidth="1"/>
    <col min="11" max="11" width="12.7109375" style="4" customWidth="1"/>
    <col min="12" max="12" width="19.28515625" style="4" customWidth="1"/>
    <col min="13" max="13" width="11.7109375" style="4" customWidth="1"/>
    <col min="14" max="14" width="12.7109375" style="4" customWidth="1"/>
    <col min="15" max="15" width="14.140625" style="4" customWidth="1"/>
    <col min="16" max="16" width="12.85546875" style="4" customWidth="1"/>
    <col min="17" max="17" width="12.28515625" style="4" customWidth="1"/>
    <col min="18" max="18" width="17.85546875" style="4" customWidth="1"/>
    <col min="19" max="16384" width="9.140625" style="4"/>
  </cols>
  <sheetData>
    <row r="1" spans="1:18" ht="18.75" x14ac:dyDescent="0.3">
      <c r="A1" s="7"/>
      <c r="B1" s="8"/>
      <c r="E1" s="8"/>
      <c r="O1" s="71" t="s">
        <v>87</v>
      </c>
      <c r="P1" s="71"/>
      <c r="Q1" s="71"/>
      <c r="R1" s="71"/>
    </row>
    <row r="2" spans="1:18" ht="18.75" customHeight="1" x14ac:dyDescent="0.25">
      <c r="A2" s="7"/>
      <c r="B2" s="8"/>
      <c r="E2" s="9"/>
      <c r="O2" s="72" t="s">
        <v>84</v>
      </c>
      <c r="P2" s="72"/>
      <c r="Q2" s="72"/>
      <c r="R2" s="72"/>
    </row>
    <row r="3" spans="1:18" ht="18.75" customHeight="1" x14ac:dyDescent="0.25">
      <c r="A3" s="7"/>
      <c r="B3" s="8"/>
      <c r="E3" s="8"/>
      <c r="O3" s="72" t="s">
        <v>85</v>
      </c>
      <c r="P3" s="72"/>
      <c r="Q3" s="72"/>
      <c r="R3" s="72"/>
    </row>
    <row r="4" spans="1:18" ht="69.75" customHeight="1" x14ac:dyDescent="0.25">
      <c r="A4" s="73" t="s">
        <v>82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45.75" customHeight="1" x14ac:dyDescent="0.25">
      <c r="A5" s="74" t="s">
        <v>0</v>
      </c>
      <c r="B5" s="74" t="s">
        <v>1</v>
      </c>
      <c r="C5" s="78" t="s">
        <v>2</v>
      </c>
      <c r="D5" s="74" t="s">
        <v>3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4" t="s">
        <v>4</v>
      </c>
      <c r="P5" s="75"/>
      <c r="Q5" s="75"/>
      <c r="R5" s="75"/>
    </row>
    <row r="6" spans="1:18" ht="283.5" x14ac:dyDescent="0.25">
      <c r="A6" s="75"/>
      <c r="B6" s="75"/>
      <c r="C6" s="79"/>
      <c r="D6" s="47" t="s">
        <v>5</v>
      </c>
      <c r="E6" s="74" t="s">
        <v>6</v>
      </c>
      <c r="F6" s="75"/>
      <c r="G6" s="74" t="s">
        <v>7</v>
      </c>
      <c r="H6" s="75"/>
      <c r="I6" s="74" t="s">
        <v>8</v>
      </c>
      <c r="J6" s="75"/>
      <c r="K6" s="74" t="s">
        <v>9</v>
      </c>
      <c r="L6" s="75"/>
      <c r="M6" s="74" t="s">
        <v>10</v>
      </c>
      <c r="N6" s="75"/>
      <c r="O6" s="47" t="s">
        <v>11</v>
      </c>
      <c r="P6" s="47" t="s">
        <v>12</v>
      </c>
      <c r="Q6" s="47" t="s">
        <v>13</v>
      </c>
      <c r="R6" s="49" t="s">
        <v>14</v>
      </c>
    </row>
    <row r="7" spans="1:18" ht="15.75" customHeight="1" x14ac:dyDescent="0.3">
      <c r="A7" s="76"/>
      <c r="B7" s="77"/>
      <c r="C7" s="50" t="s">
        <v>15</v>
      </c>
      <c r="D7" s="51" t="s">
        <v>15</v>
      </c>
      <c r="E7" s="52" t="s">
        <v>16</v>
      </c>
      <c r="F7" s="51" t="s">
        <v>15</v>
      </c>
      <c r="G7" s="51" t="s">
        <v>17</v>
      </c>
      <c r="H7" s="51" t="s">
        <v>15</v>
      </c>
      <c r="I7" s="51" t="s">
        <v>17</v>
      </c>
      <c r="J7" s="51" t="s">
        <v>15</v>
      </c>
      <c r="K7" s="51" t="s">
        <v>17</v>
      </c>
      <c r="L7" s="51" t="s">
        <v>15</v>
      </c>
      <c r="M7" s="51" t="s">
        <v>18</v>
      </c>
      <c r="N7" s="51" t="s">
        <v>15</v>
      </c>
      <c r="O7" s="51" t="s">
        <v>15</v>
      </c>
      <c r="P7" s="51" t="s">
        <v>15</v>
      </c>
      <c r="Q7" s="51" t="s">
        <v>15</v>
      </c>
      <c r="R7" s="53" t="s">
        <v>15</v>
      </c>
    </row>
    <row r="8" spans="1:18" ht="20.25" x14ac:dyDescent="0.3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  <c r="P8" s="51">
        <v>16</v>
      </c>
      <c r="Q8" s="51">
        <v>17</v>
      </c>
      <c r="R8" s="51">
        <v>18</v>
      </c>
    </row>
    <row r="9" spans="1:18" ht="22.5" customHeight="1" x14ac:dyDescent="0.35">
      <c r="A9" s="18" t="s">
        <v>59</v>
      </c>
      <c r="B9" s="54"/>
      <c r="C9" s="55">
        <v>3782079</v>
      </c>
      <c r="D9" s="55">
        <f t="shared" ref="D9:N9" si="0">D10</f>
        <v>0</v>
      </c>
      <c r="E9" s="56">
        <v>0</v>
      </c>
      <c r="F9" s="55">
        <f t="shared" si="0"/>
        <v>0</v>
      </c>
      <c r="G9" s="55">
        <f t="shared" si="0"/>
        <v>790</v>
      </c>
      <c r="H9" s="65">
        <f t="shared" si="0"/>
        <v>1712620.74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5">
        <f t="shared" si="0"/>
        <v>0</v>
      </c>
      <c r="O9" s="55">
        <v>0</v>
      </c>
      <c r="P9" s="55">
        <v>0</v>
      </c>
      <c r="Q9" s="55">
        <v>0</v>
      </c>
      <c r="R9" s="65">
        <f>R10</f>
        <v>136992.26</v>
      </c>
    </row>
    <row r="10" spans="1:18" ht="19.5" customHeight="1" x14ac:dyDescent="0.3">
      <c r="A10" s="57">
        <v>1</v>
      </c>
      <c r="B10" s="27" t="s">
        <v>53</v>
      </c>
      <c r="C10" s="55">
        <v>3782079</v>
      </c>
      <c r="D10" s="40">
        <v>0</v>
      </c>
      <c r="E10" s="56">
        <v>0</v>
      </c>
      <c r="F10" s="40">
        <v>0</v>
      </c>
      <c r="G10" s="40">
        <v>790</v>
      </c>
      <c r="H10" s="40">
        <v>1712620.74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136992.26</v>
      </c>
    </row>
    <row r="11" spans="1:18" ht="21.75" customHeight="1" x14ac:dyDescent="0.3">
      <c r="A11" s="18" t="s">
        <v>60</v>
      </c>
      <c r="B11" s="37"/>
      <c r="C11" s="40">
        <f>C12</f>
        <v>2249023.5</v>
      </c>
      <c r="D11" s="40">
        <f t="shared" ref="D11:R11" si="1">D12</f>
        <v>0</v>
      </c>
      <c r="E11" s="56">
        <f t="shared" si="1"/>
        <v>0</v>
      </c>
      <c r="F11" s="40">
        <f t="shared" si="1"/>
        <v>0</v>
      </c>
      <c r="G11" s="40">
        <f t="shared" si="1"/>
        <v>324</v>
      </c>
      <c r="H11" s="40">
        <f t="shared" si="1"/>
        <v>935304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 t="shared" si="1"/>
        <v>0</v>
      </c>
      <c r="R11" s="40">
        <f t="shared" si="1"/>
        <v>150</v>
      </c>
    </row>
    <row r="12" spans="1:18" ht="25.5" customHeight="1" x14ac:dyDescent="0.3">
      <c r="A12" s="30">
        <v>1</v>
      </c>
      <c r="B12" s="37" t="s">
        <v>86</v>
      </c>
      <c r="C12" s="40">
        <v>2249023.5</v>
      </c>
      <c r="D12" s="58">
        <v>0</v>
      </c>
      <c r="E12" s="56">
        <v>0</v>
      </c>
      <c r="F12" s="58">
        <v>0</v>
      </c>
      <c r="G12" s="58">
        <v>324</v>
      </c>
      <c r="H12" s="58">
        <v>935304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150</v>
      </c>
    </row>
    <row r="13" spans="1:18" ht="24" customHeight="1" x14ac:dyDescent="0.3">
      <c r="A13" s="18" t="s">
        <v>61</v>
      </c>
      <c r="B13" s="37"/>
      <c r="C13" s="40">
        <f>SUM(C14:C18)</f>
        <v>10925283.859999999</v>
      </c>
      <c r="D13" s="40">
        <f t="shared" ref="D13:R13" si="2">SUM(D14:D18)</f>
        <v>1592618.5</v>
      </c>
      <c r="E13" s="56">
        <f t="shared" si="2"/>
        <v>0</v>
      </c>
      <c r="F13" s="40">
        <f t="shared" si="2"/>
        <v>0</v>
      </c>
      <c r="G13" s="40">
        <f t="shared" si="2"/>
        <v>2062.6</v>
      </c>
      <c r="H13" s="40">
        <f t="shared" si="2"/>
        <v>6344589.5999999996</v>
      </c>
      <c r="I13" s="40">
        <f t="shared" si="2"/>
        <v>0</v>
      </c>
      <c r="J13" s="40">
        <f t="shared" si="2"/>
        <v>0</v>
      </c>
      <c r="K13" s="40">
        <f t="shared" si="2"/>
        <v>633</v>
      </c>
      <c r="L13" s="40">
        <f t="shared" si="2"/>
        <v>1833075.76</v>
      </c>
      <c r="M13" s="40">
        <f t="shared" si="2"/>
        <v>0</v>
      </c>
      <c r="N13" s="40">
        <f t="shared" si="2"/>
        <v>0</v>
      </c>
      <c r="O13" s="40">
        <f t="shared" si="2"/>
        <v>0</v>
      </c>
      <c r="P13" s="40">
        <f t="shared" si="2"/>
        <v>0</v>
      </c>
      <c r="Q13" s="40">
        <f t="shared" si="2"/>
        <v>0</v>
      </c>
      <c r="R13" s="40">
        <f t="shared" si="2"/>
        <v>1155000</v>
      </c>
    </row>
    <row r="14" spans="1:18" customFormat="1" ht="20.25" x14ac:dyDescent="0.3">
      <c r="A14" s="42">
        <v>1</v>
      </c>
      <c r="B14" s="37" t="s">
        <v>54</v>
      </c>
      <c r="C14" s="44">
        <f>D14+F14+H14+J14+L14+N14+O72+O14+P14+Q14+R14</f>
        <v>2829492</v>
      </c>
      <c r="D14" s="58">
        <v>757732</v>
      </c>
      <c r="E14" s="56">
        <v>0</v>
      </c>
      <c r="F14" s="58">
        <v>0</v>
      </c>
      <c r="G14" s="58">
        <v>560</v>
      </c>
      <c r="H14" s="58">
        <v>1736760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335000</v>
      </c>
    </row>
    <row r="15" spans="1:18" customFormat="1" ht="25.5" customHeight="1" x14ac:dyDescent="0.3">
      <c r="A15" s="42">
        <v>2</v>
      </c>
      <c r="B15" s="37" t="s">
        <v>55</v>
      </c>
      <c r="C15" s="44">
        <f>D15+F15+H15+J15+L15+N15+O73+O15+P15+Q15+R15</f>
        <v>2937210.5</v>
      </c>
      <c r="D15" s="58">
        <v>834886.5</v>
      </c>
      <c r="E15" s="56">
        <v>0</v>
      </c>
      <c r="F15" s="58">
        <v>0</v>
      </c>
      <c r="G15" s="58">
        <v>569</v>
      </c>
      <c r="H15" s="58">
        <v>1767324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335000</v>
      </c>
    </row>
    <row r="16" spans="1:18" customFormat="1" ht="21" customHeight="1" x14ac:dyDescent="0.3">
      <c r="A16" s="42">
        <v>3</v>
      </c>
      <c r="B16" s="37" t="s">
        <v>56</v>
      </c>
      <c r="C16" s="44">
        <f>D16+F16+H16+J16+L16+N16+O74+O16+P16+Q16+R16</f>
        <v>1988075.76</v>
      </c>
      <c r="D16" s="58">
        <v>0</v>
      </c>
      <c r="E16" s="56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633</v>
      </c>
      <c r="L16" s="58">
        <v>1833075.76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155000</v>
      </c>
    </row>
    <row r="17" spans="1:18" customFormat="1" ht="20.25" x14ac:dyDescent="0.3">
      <c r="A17" s="42">
        <v>4</v>
      </c>
      <c r="B17" s="37" t="s">
        <v>57</v>
      </c>
      <c r="C17" s="44">
        <f>D17+F17+H17+J17+L17+N17+O75+O17+P17+Q17+R17</f>
        <v>2074956</v>
      </c>
      <c r="D17" s="58">
        <v>0</v>
      </c>
      <c r="E17" s="56">
        <v>0</v>
      </c>
      <c r="F17" s="58">
        <v>0</v>
      </c>
      <c r="G17" s="58">
        <v>611</v>
      </c>
      <c r="H17" s="58">
        <v>1909956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165000</v>
      </c>
    </row>
    <row r="18" spans="1:18" customFormat="1" ht="25.5" customHeight="1" x14ac:dyDescent="0.3">
      <c r="A18" s="42">
        <v>5</v>
      </c>
      <c r="B18" s="37" t="s">
        <v>58</v>
      </c>
      <c r="C18" s="44">
        <f>D18+F18+H18+J18+L18+N18+O76+O18+P18+Q18+R18</f>
        <v>1095549.6000000001</v>
      </c>
      <c r="D18" s="58">
        <v>0</v>
      </c>
      <c r="E18" s="56">
        <v>0</v>
      </c>
      <c r="F18" s="58">
        <v>0</v>
      </c>
      <c r="G18" s="58">
        <v>322.60000000000002</v>
      </c>
      <c r="H18" s="58">
        <v>930549.6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165000</v>
      </c>
    </row>
  </sheetData>
  <mergeCells count="14">
    <mergeCell ref="O1:R1"/>
    <mergeCell ref="O2:R2"/>
    <mergeCell ref="O3:R3"/>
    <mergeCell ref="A4:R4"/>
    <mergeCell ref="O5:R5"/>
    <mergeCell ref="A5:A7"/>
    <mergeCell ref="B5:B7"/>
    <mergeCell ref="C5:C6"/>
    <mergeCell ref="E6:F6"/>
    <mergeCell ref="D5:N5"/>
    <mergeCell ref="G6:H6"/>
    <mergeCell ref="I6:J6"/>
    <mergeCell ref="K6:L6"/>
    <mergeCell ref="M6:N6"/>
  </mergeCells>
  <phoneticPr fontId="12" type="noConversion"/>
  <pageMargins left="0.25" right="0.25" top="0.75" bottom="0.75" header="0.3" footer="0.3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T25"/>
  <sheetViews>
    <sheetView topLeftCell="J1" workbookViewId="0">
      <selection activeCell="P2" sqref="P2:S4"/>
    </sheetView>
  </sheetViews>
  <sheetFormatPr defaultRowHeight="15" x14ac:dyDescent="0.25"/>
  <cols>
    <col min="1" max="1" width="9.140625" style="4"/>
    <col min="2" max="2" width="46" style="4" bestFit="1" customWidth="1"/>
    <col min="3" max="3" width="9.28515625" style="4" bestFit="1" customWidth="1"/>
    <col min="4" max="4" width="11.5703125" style="4" customWidth="1"/>
    <col min="5" max="5" width="24.5703125" style="4" customWidth="1"/>
    <col min="6" max="7" width="9.28515625" style="4" bestFit="1" customWidth="1"/>
    <col min="8" max="8" width="15.85546875" style="4" customWidth="1"/>
    <col min="9" max="9" width="13.5703125" style="4" customWidth="1"/>
    <col min="10" max="10" width="14.140625" style="4" customWidth="1"/>
    <col min="11" max="12" width="12" style="4" customWidth="1"/>
    <col min="13" max="13" width="19.140625" style="4" customWidth="1"/>
    <col min="14" max="15" width="15.7109375" style="4" customWidth="1"/>
    <col min="16" max="16" width="19.85546875" style="4" customWidth="1"/>
    <col min="17" max="17" width="15.5703125" style="4" customWidth="1"/>
    <col min="18" max="18" width="14.5703125" style="4" customWidth="1"/>
    <col min="19" max="19" width="14.28515625" style="4" customWidth="1"/>
    <col min="20" max="16384" width="9.140625" style="4"/>
  </cols>
  <sheetData>
    <row r="2" spans="1:20" ht="18.75" x14ac:dyDescent="0.3">
      <c r="P2" s="71" t="s">
        <v>88</v>
      </c>
      <c r="Q2" s="71"/>
      <c r="R2" s="71"/>
      <c r="S2" s="71"/>
    </row>
    <row r="3" spans="1:20" ht="18.75" customHeight="1" x14ac:dyDescent="0.25">
      <c r="P3" s="72" t="s">
        <v>84</v>
      </c>
      <c r="Q3" s="72"/>
      <c r="R3" s="72"/>
      <c r="S3" s="72"/>
    </row>
    <row r="4" spans="1:20" ht="18.75" customHeight="1" x14ac:dyDescent="0.25">
      <c r="P4" s="72" t="s">
        <v>85</v>
      </c>
      <c r="Q4" s="72"/>
      <c r="R4" s="72"/>
      <c r="S4" s="72"/>
    </row>
    <row r="5" spans="1:20" ht="18.75" customHeight="1" x14ac:dyDescent="0.25">
      <c r="P5" s="66"/>
      <c r="Q5" s="66"/>
      <c r="R5" s="66"/>
      <c r="S5" s="66"/>
    </row>
    <row r="6" spans="1:20" ht="18.75" x14ac:dyDescent="0.3">
      <c r="E6" s="8"/>
      <c r="K6" s="7"/>
      <c r="L6" s="10"/>
      <c r="Q6" s="11"/>
      <c r="R6" s="71" t="s">
        <v>77</v>
      </c>
      <c r="S6" s="71"/>
      <c r="T6" s="12"/>
    </row>
    <row r="7" spans="1:20" ht="18.75" x14ac:dyDescent="0.25">
      <c r="E7" s="8"/>
      <c r="K7" s="7"/>
      <c r="L7" s="10"/>
      <c r="M7" s="72" t="s">
        <v>78</v>
      </c>
      <c r="N7" s="72"/>
      <c r="O7" s="72"/>
      <c r="P7" s="72"/>
      <c r="Q7" s="72"/>
      <c r="R7" s="72"/>
      <c r="S7" s="72"/>
      <c r="T7" s="13"/>
    </row>
    <row r="8" spans="1:20" ht="33.75" customHeight="1" x14ac:dyDescent="0.25">
      <c r="E8" s="8"/>
      <c r="K8" s="7"/>
      <c r="L8" s="10"/>
      <c r="M8" s="72"/>
      <c r="N8" s="72"/>
      <c r="O8" s="72"/>
      <c r="P8" s="72"/>
      <c r="Q8" s="72"/>
      <c r="R8" s="72"/>
      <c r="S8" s="72"/>
      <c r="T8" s="13"/>
    </row>
    <row r="9" spans="1:20" ht="18.75" x14ac:dyDescent="0.25">
      <c r="E9" s="8"/>
      <c r="K9" s="7"/>
      <c r="L9" s="10"/>
      <c r="M9" s="13"/>
      <c r="N9" s="13"/>
      <c r="O9" s="13"/>
      <c r="P9" s="13"/>
      <c r="Q9" s="13"/>
      <c r="R9" s="13"/>
      <c r="S9" s="13"/>
      <c r="T9" s="13"/>
    </row>
    <row r="10" spans="1:20" ht="93.75" customHeight="1" x14ac:dyDescent="0.25">
      <c r="A10" s="91" t="s">
        <v>83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14"/>
    </row>
    <row r="11" spans="1:20" ht="60.75" customHeight="1" x14ac:dyDescent="0.25">
      <c r="A11" s="74" t="s">
        <v>0</v>
      </c>
      <c r="B11" s="74" t="s">
        <v>1</v>
      </c>
      <c r="C11" s="85" t="s">
        <v>20</v>
      </c>
      <c r="D11" s="87"/>
      <c r="E11" s="80" t="s">
        <v>21</v>
      </c>
      <c r="F11" s="80" t="s">
        <v>22</v>
      </c>
      <c r="G11" s="80" t="s">
        <v>23</v>
      </c>
      <c r="H11" s="80" t="s">
        <v>24</v>
      </c>
      <c r="I11" s="85" t="s">
        <v>25</v>
      </c>
      <c r="J11" s="87"/>
      <c r="K11" s="82" t="s">
        <v>26</v>
      </c>
      <c r="L11" s="88" t="s">
        <v>27</v>
      </c>
      <c r="M11" s="85" t="s">
        <v>28</v>
      </c>
      <c r="N11" s="86"/>
      <c r="O11" s="86"/>
      <c r="P11" s="87"/>
      <c r="Q11" s="80" t="s">
        <v>29</v>
      </c>
      <c r="R11" s="80" t="s">
        <v>30</v>
      </c>
      <c r="S11" s="80" t="s">
        <v>31</v>
      </c>
    </row>
    <row r="12" spans="1:20" ht="65.25" customHeight="1" x14ac:dyDescent="0.25">
      <c r="A12" s="81"/>
      <c r="B12" s="81"/>
      <c r="C12" s="80" t="s">
        <v>32</v>
      </c>
      <c r="D12" s="80" t="s">
        <v>33</v>
      </c>
      <c r="E12" s="81"/>
      <c r="F12" s="75"/>
      <c r="G12" s="75"/>
      <c r="H12" s="81"/>
      <c r="I12" s="80" t="s">
        <v>34</v>
      </c>
      <c r="J12" s="80" t="s">
        <v>35</v>
      </c>
      <c r="K12" s="83"/>
      <c r="L12" s="89"/>
      <c r="M12" s="80" t="s">
        <v>34</v>
      </c>
      <c r="N12" s="80" t="s">
        <v>36</v>
      </c>
      <c r="O12" s="80" t="s">
        <v>37</v>
      </c>
      <c r="P12" s="80" t="s">
        <v>38</v>
      </c>
      <c r="Q12" s="81"/>
      <c r="R12" s="81"/>
      <c r="S12" s="75"/>
    </row>
    <row r="13" spans="1:20" ht="70.5" customHeight="1" x14ac:dyDescent="0.25">
      <c r="A13" s="81"/>
      <c r="B13" s="81"/>
      <c r="C13" s="75"/>
      <c r="D13" s="81"/>
      <c r="E13" s="81"/>
      <c r="F13" s="75"/>
      <c r="G13" s="75"/>
      <c r="H13" s="81"/>
      <c r="I13" s="81"/>
      <c r="J13" s="81"/>
      <c r="K13" s="83"/>
      <c r="L13" s="89"/>
      <c r="M13" s="81"/>
      <c r="N13" s="80"/>
      <c r="O13" s="80"/>
      <c r="P13" s="80"/>
      <c r="Q13" s="81"/>
      <c r="R13" s="81"/>
      <c r="S13" s="75"/>
    </row>
    <row r="14" spans="1:20" ht="20.25" x14ac:dyDescent="0.25">
      <c r="A14" s="92"/>
      <c r="B14" s="92"/>
      <c r="C14" s="84"/>
      <c r="D14" s="92"/>
      <c r="E14" s="81"/>
      <c r="F14" s="84"/>
      <c r="G14" s="84"/>
      <c r="H14" s="16" t="s">
        <v>39</v>
      </c>
      <c r="I14" s="16" t="s">
        <v>39</v>
      </c>
      <c r="J14" s="16" t="s">
        <v>39</v>
      </c>
      <c r="K14" s="17" t="s">
        <v>40</v>
      </c>
      <c r="L14" s="90"/>
      <c r="M14" s="16" t="s">
        <v>15</v>
      </c>
      <c r="N14" s="16" t="s">
        <v>15</v>
      </c>
      <c r="O14" s="16" t="s">
        <v>15</v>
      </c>
      <c r="P14" s="16" t="s">
        <v>15</v>
      </c>
      <c r="Q14" s="16" t="s">
        <v>41</v>
      </c>
      <c r="R14" s="16" t="s">
        <v>41</v>
      </c>
      <c r="S14" s="84"/>
    </row>
    <row r="15" spans="1:20" ht="15.75" customHeigh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</row>
    <row r="16" spans="1:20" ht="21" x14ac:dyDescent="0.35">
      <c r="A16" s="18" t="s">
        <v>59</v>
      </c>
      <c r="B16" s="19"/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1">
        <f>H17</f>
        <v>1018.55</v>
      </c>
      <c r="I16" s="21">
        <f>I17</f>
        <v>964.5</v>
      </c>
      <c r="J16" s="21">
        <f>J17</f>
        <v>563.79999999999995</v>
      </c>
      <c r="K16" s="22">
        <f>K17</f>
        <v>54</v>
      </c>
      <c r="L16" s="23" t="s">
        <v>19</v>
      </c>
      <c r="M16" s="33">
        <v>3782079</v>
      </c>
      <c r="N16" s="21">
        <v>80223.22</v>
      </c>
      <c r="O16" s="21">
        <v>80223.22</v>
      </c>
      <c r="P16" s="21">
        <v>1689166.56</v>
      </c>
      <c r="Q16" s="24">
        <f>M16/I16</f>
        <v>3921.2846034214617</v>
      </c>
      <c r="R16" s="25">
        <f>MAX(R17)</f>
        <v>2781.8975635044067</v>
      </c>
      <c r="S16" s="23" t="s">
        <v>19</v>
      </c>
    </row>
    <row r="17" spans="1:19" ht="21" x14ac:dyDescent="0.35">
      <c r="A17" s="26">
        <v>1</v>
      </c>
      <c r="B17" s="27" t="s">
        <v>53</v>
      </c>
      <c r="C17" s="28">
        <v>1977</v>
      </c>
      <c r="D17" s="29"/>
      <c r="E17" s="30" t="s">
        <v>51</v>
      </c>
      <c r="F17" s="31">
        <v>2</v>
      </c>
      <c r="G17" s="31">
        <v>3</v>
      </c>
      <c r="H17" s="21">
        <v>1018.55</v>
      </c>
      <c r="I17" s="21">
        <v>964.5</v>
      </c>
      <c r="J17" s="21">
        <v>563.79999999999995</v>
      </c>
      <c r="K17" s="22">
        <v>54</v>
      </c>
      <c r="L17" s="32" t="s">
        <v>42</v>
      </c>
      <c r="M17" s="33">
        <v>3782079</v>
      </c>
      <c r="N17" s="24">
        <v>80223.22</v>
      </c>
      <c r="O17" s="34">
        <v>80223.22</v>
      </c>
      <c r="P17" s="34">
        <v>1689166.56</v>
      </c>
      <c r="Q17" s="24">
        <f>M17/I17</f>
        <v>3921.2846034214617</v>
      </c>
      <c r="R17" s="35">
        <v>2781.8975635044067</v>
      </c>
      <c r="S17" s="36" t="s">
        <v>43</v>
      </c>
    </row>
    <row r="18" spans="1:19" ht="18.75" customHeight="1" x14ac:dyDescent="0.3">
      <c r="A18" s="18" t="s">
        <v>60</v>
      </c>
      <c r="B18" s="37"/>
      <c r="C18" s="38" t="s">
        <v>19</v>
      </c>
      <c r="D18" s="38" t="s">
        <v>19</v>
      </c>
      <c r="E18" s="39" t="s">
        <v>19</v>
      </c>
      <c r="F18" s="38" t="s">
        <v>19</v>
      </c>
      <c r="G18" s="38" t="s">
        <v>19</v>
      </c>
      <c r="H18" s="40">
        <f>H19</f>
        <v>781.4</v>
      </c>
      <c r="I18" s="40">
        <f t="shared" ref="I18:P18" si="0">I19</f>
        <v>721.5</v>
      </c>
      <c r="J18" s="40">
        <f t="shared" si="0"/>
        <v>620.70000000000005</v>
      </c>
      <c r="K18" s="41">
        <f t="shared" si="0"/>
        <v>24</v>
      </c>
      <c r="L18" s="38" t="s">
        <v>19</v>
      </c>
      <c r="M18" s="40">
        <f t="shared" si="0"/>
        <v>2249023.5</v>
      </c>
      <c r="N18" s="40">
        <f t="shared" si="0"/>
        <v>40954.42</v>
      </c>
      <c r="O18" s="40">
        <f t="shared" si="0"/>
        <v>40954.42</v>
      </c>
      <c r="P18" s="40">
        <f t="shared" si="0"/>
        <v>1018395.16</v>
      </c>
      <c r="Q18" s="40">
        <f t="shared" ref="Q18:Q25" si="1">M18/H18</f>
        <v>2878.1974660865117</v>
      </c>
      <c r="R18" s="40">
        <f>R19</f>
        <v>3520.2403071017275</v>
      </c>
      <c r="S18" s="38" t="s">
        <v>19</v>
      </c>
    </row>
    <row r="19" spans="1:19" customFormat="1" ht="21.75" customHeight="1" x14ac:dyDescent="0.3">
      <c r="A19" s="42">
        <v>1</v>
      </c>
      <c r="B19" s="37" t="s">
        <v>86</v>
      </c>
      <c r="C19" s="42" t="s">
        <v>62</v>
      </c>
      <c r="D19" s="42"/>
      <c r="E19" s="42" t="s">
        <v>63</v>
      </c>
      <c r="F19" s="42" t="s">
        <v>64</v>
      </c>
      <c r="G19" s="42" t="s">
        <v>65</v>
      </c>
      <c r="H19" s="67">
        <v>781.4</v>
      </c>
      <c r="I19" s="67">
        <v>721.5</v>
      </c>
      <c r="J19" s="40">
        <v>620.70000000000005</v>
      </c>
      <c r="K19" s="43">
        <v>24</v>
      </c>
      <c r="L19" s="42" t="s">
        <v>42</v>
      </c>
      <c r="M19" s="44">
        <v>2249023.5</v>
      </c>
      <c r="N19" s="44">
        <v>40954.42</v>
      </c>
      <c r="O19" s="44">
        <v>40954.42</v>
      </c>
      <c r="P19" s="44">
        <v>1018395.16</v>
      </c>
      <c r="Q19" s="44">
        <f t="shared" si="1"/>
        <v>2878.1974660865117</v>
      </c>
      <c r="R19" s="44">
        <v>3520.2403071017275</v>
      </c>
      <c r="S19" s="45" t="s">
        <v>66</v>
      </c>
    </row>
    <row r="20" spans="1:19" ht="19.5" customHeight="1" x14ac:dyDescent="0.3">
      <c r="A20" s="18" t="s">
        <v>61</v>
      </c>
      <c r="B20" s="37"/>
      <c r="C20" s="38" t="s">
        <v>19</v>
      </c>
      <c r="D20" s="38" t="s">
        <v>19</v>
      </c>
      <c r="E20" s="39" t="s">
        <v>19</v>
      </c>
      <c r="F20" s="38" t="s">
        <v>19</v>
      </c>
      <c r="G20" s="38" t="s">
        <v>19</v>
      </c>
      <c r="H20" s="40">
        <f>SUM(H21:H25)</f>
        <v>3301.1</v>
      </c>
      <c r="I20" s="40">
        <f>SUM(I21:I25)</f>
        <v>3301.0999999999995</v>
      </c>
      <c r="J20" s="40">
        <f>SUM(J21:J25)</f>
        <v>2289.6107692307692</v>
      </c>
      <c r="K20" s="41">
        <f>SUM(K21:K25)</f>
        <v>160</v>
      </c>
      <c r="L20" s="38" t="s">
        <v>19</v>
      </c>
      <c r="M20" s="40">
        <f>SUM(M21:M25)</f>
        <v>10925283.859999999</v>
      </c>
      <c r="N20" s="40">
        <f>SUM(N21:N25)</f>
        <v>252889.2</v>
      </c>
      <c r="O20" s="40">
        <f>SUM(O21:O25)</f>
        <v>252889.2</v>
      </c>
      <c r="P20" s="40">
        <f>SUM(P21:P25)</f>
        <v>10419505.459999999</v>
      </c>
      <c r="Q20" s="40">
        <f t="shared" si="1"/>
        <v>3309.5888824937142</v>
      </c>
      <c r="R20" s="40">
        <f>MAX(R21:R25)</f>
        <v>4537.2969213939687</v>
      </c>
      <c r="S20" s="38" t="s">
        <v>19</v>
      </c>
    </row>
    <row r="21" spans="1:19" customFormat="1" ht="18.75" customHeight="1" x14ac:dyDescent="0.3">
      <c r="A21" s="42">
        <v>1</v>
      </c>
      <c r="B21" s="37" t="s">
        <v>54</v>
      </c>
      <c r="C21" s="42" t="s">
        <v>67</v>
      </c>
      <c r="D21" s="42"/>
      <c r="E21" s="42" t="s">
        <v>63</v>
      </c>
      <c r="F21" s="42" t="s">
        <v>64</v>
      </c>
      <c r="G21" s="42" t="s">
        <v>64</v>
      </c>
      <c r="H21" s="46">
        <v>639.9</v>
      </c>
      <c r="I21" s="46">
        <v>639.9</v>
      </c>
      <c r="J21" s="40">
        <v>431</v>
      </c>
      <c r="K21" s="43">
        <v>32</v>
      </c>
      <c r="L21" s="42" t="s">
        <v>42</v>
      </c>
      <c r="M21" s="44">
        <v>2829492</v>
      </c>
      <c r="N21" s="44">
        <v>65494.68</v>
      </c>
      <c r="O21" s="44">
        <v>65494.68</v>
      </c>
      <c r="P21" s="44">
        <v>2698502.64</v>
      </c>
      <c r="Q21" s="44">
        <f t="shared" si="1"/>
        <v>4421.7721518987346</v>
      </c>
      <c r="R21" s="44">
        <v>4537.2969213939687</v>
      </c>
      <c r="S21" s="45" t="s">
        <v>68</v>
      </c>
    </row>
    <row r="22" spans="1:19" customFormat="1" ht="19.5" customHeight="1" x14ac:dyDescent="0.3">
      <c r="A22" s="42">
        <v>2</v>
      </c>
      <c r="B22" s="37" t="s">
        <v>55</v>
      </c>
      <c r="C22" s="42" t="s">
        <v>69</v>
      </c>
      <c r="D22" s="42"/>
      <c r="E22" s="42" t="s">
        <v>63</v>
      </c>
      <c r="F22" s="42" t="s">
        <v>64</v>
      </c>
      <c r="G22" s="42" t="s">
        <v>64</v>
      </c>
      <c r="H22" s="46">
        <v>690.1</v>
      </c>
      <c r="I22" s="46">
        <v>690.1</v>
      </c>
      <c r="J22" s="40">
        <v>598</v>
      </c>
      <c r="K22" s="43">
        <v>36</v>
      </c>
      <c r="L22" s="42" t="s">
        <v>42</v>
      </c>
      <c r="M22" s="44">
        <v>2937210.5</v>
      </c>
      <c r="N22" s="44">
        <v>67988.06</v>
      </c>
      <c r="O22" s="44">
        <v>67988.06</v>
      </c>
      <c r="P22" s="44">
        <v>2801234.38</v>
      </c>
      <c r="Q22" s="44">
        <f t="shared" si="1"/>
        <v>4256.2099695696279</v>
      </c>
      <c r="R22" s="44">
        <v>4365.3770757861184</v>
      </c>
      <c r="S22" s="45" t="s">
        <v>70</v>
      </c>
    </row>
    <row r="23" spans="1:19" customFormat="1" ht="17.25" customHeight="1" x14ac:dyDescent="0.3">
      <c r="A23" s="42">
        <v>3</v>
      </c>
      <c r="B23" s="37" t="s">
        <v>56</v>
      </c>
      <c r="C23" s="42" t="s">
        <v>71</v>
      </c>
      <c r="D23" s="42"/>
      <c r="E23" s="42" t="s">
        <v>63</v>
      </c>
      <c r="F23" s="42" t="s">
        <v>64</v>
      </c>
      <c r="G23" s="42" t="s">
        <v>64</v>
      </c>
      <c r="H23" s="46">
        <v>781.7</v>
      </c>
      <c r="I23" s="46">
        <v>781.7</v>
      </c>
      <c r="J23" s="40">
        <v>494.61076923076922</v>
      </c>
      <c r="K23" s="43">
        <v>41</v>
      </c>
      <c r="L23" s="42" t="s">
        <v>42</v>
      </c>
      <c r="M23" s="44">
        <v>1988075.76</v>
      </c>
      <c r="N23" s="44">
        <v>46018.29</v>
      </c>
      <c r="O23" s="44">
        <v>46018.29</v>
      </c>
      <c r="P23" s="44">
        <v>1896039.18</v>
      </c>
      <c r="Q23" s="44">
        <f t="shared" si="1"/>
        <v>2543.2720481002939</v>
      </c>
      <c r="R23" s="44">
        <v>2543.2720481002939</v>
      </c>
      <c r="S23" s="45" t="s">
        <v>72</v>
      </c>
    </row>
    <row r="24" spans="1:19" customFormat="1" ht="20.25" customHeight="1" x14ac:dyDescent="0.3">
      <c r="A24" s="42">
        <v>4</v>
      </c>
      <c r="B24" s="37" t="s">
        <v>57</v>
      </c>
      <c r="C24" s="42" t="s">
        <v>73</v>
      </c>
      <c r="D24" s="42"/>
      <c r="E24" s="42" t="s">
        <v>63</v>
      </c>
      <c r="F24" s="42" t="s">
        <v>64</v>
      </c>
      <c r="G24" s="42" t="s">
        <v>64</v>
      </c>
      <c r="H24" s="46">
        <v>764.1</v>
      </c>
      <c r="I24" s="46">
        <v>764.1</v>
      </c>
      <c r="J24" s="40">
        <v>659</v>
      </c>
      <c r="K24" s="43">
        <v>30</v>
      </c>
      <c r="L24" s="42" t="s">
        <v>42</v>
      </c>
      <c r="M24" s="44">
        <v>2074956</v>
      </c>
      <c r="N24" s="44">
        <v>48029.32</v>
      </c>
      <c r="O24" s="44">
        <v>48029.32</v>
      </c>
      <c r="P24" s="44">
        <v>1978897.36</v>
      </c>
      <c r="Q24" s="44">
        <f t="shared" si="1"/>
        <v>2715.5555555555557</v>
      </c>
      <c r="R24" s="44">
        <v>2715.8594163067664</v>
      </c>
      <c r="S24" s="45" t="s">
        <v>74</v>
      </c>
    </row>
    <row r="25" spans="1:19" customFormat="1" ht="20.25" customHeight="1" x14ac:dyDescent="0.3">
      <c r="A25" s="42">
        <v>5</v>
      </c>
      <c r="B25" s="37" t="s">
        <v>58</v>
      </c>
      <c r="C25" s="42" t="s">
        <v>75</v>
      </c>
      <c r="D25" s="42"/>
      <c r="E25" s="42" t="s">
        <v>63</v>
      </c>
      <c r="F25" s="42" t="s">
        <v>64</v>
      </c>
      <c r="G25" s="42" t="s">
        <v>64</v>
      </c>
      <c r="H25" s="46">
        <v>425.3</v>
      </c>
      <c r="I25" s="46">
        <v>425.29999999999995</v>
      </c>
      <c r="J25" s="40">
        <v>107</v>
      </c>
      <c r="K25" s="43">
        <v>21</v>
      </c>
      <c r="L25" s="42" t="s">
        <v>42</v>
      </c>
      <c r="M25" s="44">
        <v>1095549.6000000001</v>
      </c>
      <c r="N25" s="44">
        <v>25358.85</v>
      </c>
      <c r="O25" s="44">
        <v>25358.85</v>
      </c>
      <c r="P25" s="44">
        <v>1044831.9</v>
      </c>
      <c r="Q25" s="44">
        <f t="shared" si="1"/>
        <v>2575.9454502703975</v>
      </c>
      <c r="R25" s="44">
        <v>2576.2336891605928</v>
      </c>
      <c r="S25" s="45" t="s">
        <v>76</v>
      </c>
    </row>
  </sheetData>
  <mergeCells count="28">
    <mergeCell ref="R11:R13"/>
    <mergeCell ref="C12:C14"/>
    <mergeCell ref="D12:D14"/>
    <mergeCell ref="H11:H13"/>
    <mergeCell ref="I11:J11"/>
    <mergeCell ref="G11:G14"/>
    <mergeCell ref="I12:I13"/>
    <mergeCell ref="B11:B14"/>
    <mergeCell ref="Q11:Q13"/>
    <mergeCell ref="C11:D11"/>
    <mergeCell ref="E11:E14"/>
    <mergeCell ref="F11:F14"/>
    <mergeCell ref="P2:S2"/>
    <mergeCell ref="P3:S3"/>
    <mergeCell ref="P4:S4"/>
    <mergeCell ref="J12:J13"/>
    <mergeCell ref="K11:K13"/>
    <mergeCell ref="S11:S14"/>
    <mergeCell ref="O12:O13"/>
    <mergeCell ref="P12:P13"/>
    <mergeCell ref="M11:P11"/>
    <mergeCell ref="L11:L14"/>
    <mergeCell ref="N12:N13"/>
    <mergeCell ref="M12:M13"/>
    <mergeCell ref="R6:S6"/>
    <mergeCell ref="M7:S8"/>
    <mergeCell ref="A10:S10"/>
    <mergeCell ref="A11:A14"/>
  </mergeCells>
  <phoneticPr fontId="12" type="noConversion"/>
  <pageMargins left="0.25" right="0.25" top="0.75" bottom="0.75" header="0.3" footer="0.3"/>
  <pageSetup paperSize="9" scale="4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17"/>
  <sheetViews>
    <sheetView tabSelected="1" topLeftCell="N10" workbookViewId="0">
      <selection activeCell="U1" sqref="U1:X1"/>
    </sheetView>
  </sheetViews>
  <sheetFormatPr defaultRowHeight="15" x14ac:dyDescent="0.25"/>
  <cols>
    <col min="1" max="1" width="8" style="4" customWidth="1"/>
    <col min="2" max="2" width="26.5703125" style="4" customWidth="1"/>
    <col min="3" max="3" width="20.140625" style="4" customWidth="1"/>
    <col min="4" max="4" width="12.7109375" style="4" customWidth="1"/>
    <col min="5" max="6" width="12.140625" style="4" customWidth="1"/>
    <col min="7" max="7" width="12.5703125" style="4" customWidth="1"/>
    <col min="8" max="8" width="12.7109375" style="4" customWidth="1"/>
    <col min="9" max="9" width="14" style="4" customWidth="1"/>
    <col min="10" max="10" width="13.42578125" style="4" customWidth="1"/>
    <col min="11" max="11" width="11.7109375" style="4" customWidth="1"/>
    <col min="12" max="12" width="15.28515625" style="4" customWidth="1"/>
    <col min="13" max="13" width="13.42578125" style="4" customWidth="1"/>
    <col min="14" max="14" width="19" style="4" customWidth="1"/>
    <col min="15" max="15" width="12" style="4" customWidth="1"/>
    <col min="16" max="16" width="15" style="4" customWidth="1"/>
    <col min="17" max="17" width="12.7109375" style="4" customWidth="1"/>
    <col min="18" max="18" width="16.85546875" style="4" customWidth="1"/>
    <col min="19" max="19" width="11.7109375" style="4" customWidth="1"/>
    <col min="20" max="20" width="12.7109375" style="4" customWidth="1"/>
    <col min="21" max="21" width="17" style="4" customWidth="1"/>
    <col min="22" max="22" width="17.7109375" style="4" customWidth="1"/>
    <col min="23" max="23" width="14.5703125" style="4" customWidth="1"/>
    <col min="24" max="24" width="15.7109375" style="4" customWidth="1"/>
    <col min="25" max="16384" width="9.140625" style="4"/>
  </cols>
  <sheetData>
    <row r="1" spans="1:27" ht="18.75" x14ac:dyDescent="0.3">
      <c r="U1" s="71" t="s">
        <v>89</v>
      </c>
      <c r="V1" s="71"/>
      <c r="W1" s="71"/>
      <c r="X1" s="71"/>
    </row>
    <row r="2" spans="1:27" ht="18.75" customHeight="1" x14ac:dyDescent="0.25">
      <c r="U2" s="72" t="s">
        <v>84</v>
      </c>
      <c r="V2" s="72"/>
      <c r="W2" s="72"/>
      <c r="X2" s="72"/>
    </row>
    <row r="3" spans="1:27" ht="18.75" customHeight="1" x14ac:dyDescent="0.25">
      <c r="U3" s="72" t="s">
        <v>85</v>
      </c>
      <c r="V3" s="72"/>
      <c r="W3" s="72"/>
      <c r="X3" s="72"/>
    </row>
    <row r="5" spans="1:27" customFormat="1" ht="32.25" customHeight="1" x14ac:dyDescent="0.3">
      <c r="T5" s="71" t="s">
        <v>79</v>
      </c>
      <c r="U5" s="71"/>
      <c r="V5" s="71"/>
      <c r="W5" s="71"/>
      <c r="X5" s="71"/>
      <c r="Y5" s="11"/>
      <c r="Z5" s="4"/>
      <c r="AA5" s="4"/>
    </row>
    <row r="6" spans="1:27" customFormat="1" ht="68.25" customHeight="1" x14ac:dyDescent="0.25">
      <c r="T6" s="72" t="s">
        <v>80</v>
      </c>
      <c r="U6" s="72"/>
      <c r="V6" s="72"/>
      <c r="W6" s="72"/>
      <c r="X6" s="72"/>
      <c r="Y6" s="13"/>
      <c r="Z6" s="4"/>
      <c r="AA6" s="4"/>
    </row>
    <row r="7" spans="1:27" customFormat="1" ht="21" customHeight="1" x14ac:dyDescent="0.25">
      <c r="U7" s="13"/>
      <c r="V7" s="13"/>
      <c r="W7" s="13"/>
      <c r="X7" s="13"/>
      <c r="Y7" s="13"/>
      <c r="Z7" s="4"/>
      <c r="AA7" s="4"/>
    </row>
    <row r="8" spans="1:27" customFormat="1" x14ac:dyDescent="0.25"/>
    <row r="9" spans="1:27" customFormat="1" ht="88.5" customHeight="1" x14ac:dyDescent="0.25">
      <c r="A9" s="99" t="s">
        <v>81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5"/>
      <c r="Z9" s="15"/>
      <c r="AA9" s="15"/>
    </row>
    <row r="10" spans="1:27" customFormat="1" ht="41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15"/>
      <c r="Z10" s="15"/>
      <c r="AA10" s="15"/>
    </row>
    <row r="11" spans="1:27" ht="20.25" customHeight="1" x14ac:dyDescent="0.25">
      <c r="A11" s="74" t="s">
        <v>0</v>
      </c>
      <c r="B11" s="74" t="s">
        <v>1</v>
      </c>
      <c r="C11" s="78" t="s">
        <v>2</v>
      </c>
      <c r="D11" s="74" t="s">
        <v>3</v>
      </c>
      <c r="E11" s="74"/>
      <c r="F11" s="74"/>
      <c r="G11" s="74"/>
      <c r="H11" s="74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102" t="s">
        <v>4</v>
      </c>
      <c r="V11" s="103"/>
      <c r="W11" s="103"/>
      <c r="X11" s="103"/>
    </row>
    <row r="12" spans="1:27" ht="20.25" customHeight="1" x14ac:dyDescent="0.25">
      <c r="A12" s="74"/>
      <c r="B12" s="74"/>
      <c r="C12" s="78"/>
      <c r="D12" s="85" t="s">
        <v>5</v>
      </c>
      <c r="E12" s="86"/>
      <c r="F12" s="86"/>
      <c r="G12" s="86"/>
      <c r="H12" s="86"/>
      <c r="I12" s="86"/>
      <c r="J12" s="87"/>
      <c r="K12" s="93" t="s">
        <v>6</v>
      </c>
      <c r="L12" s="94"/>
      <c r="M12" s="93" t="s">
        <v>7</v>
      </c>
      <c r="N12" s="94"/>
      <c r="O12" s="93" t="s">
        <v>8</v>
      </c>
      <c r="P12" s="94"/>
      <c r="Q12" s="93" t="s">
        <v>9</v>
      </c>
      <c r="R12" s="94"/>
      <c r="S12" s="93" t="s">
        <v>10</v>
      </c>
      <c r="T12" s="94"/>
      <c r="U12" s="97" t="s">
        <v>11</v>
      </c>
      <c r="V12" s="97" t="s">
        <v>12</v>
      </c>
      <c r="W12" s="97" t="s">
        <v>13</v>
      </c>
      <c r="X12" s="100" t="s">
        <v>14</v>
      </c>
    </row>
    <row r="13" spans="1:27" ht="81" customHeight="1" x14ac:dyDescent="0.25">
      <c r="A13" s="75"/>
      <c r="B13" s="75"/>
      <c r="C13" s="79"/>
      <c r="D13" s="47" t="s">
        <v>44</v>
      </c>
      <c r="E13" s="47" t="s">
        <v>45</v>
      </c>
      <c r="F13" s="47" t="s">
        <v>46</v>
      </c>
      <c r="G13" s="47" t="s">
        <v>47</v>
      </c>
      <c r="H13" s="47" t="s">
        <v>48</v>
      </c>
      <c r="I13" s="47" t="s">
        <v>49</v>
      </c>
      <c r="J13" s="47" t="s">
        <v>50</v>
      </c>
      <c r="K13" s="95"/>
      <c r="L13" s="96"/>
      <c r="M13" s="95"/>
      <c r="N13" s="96"/>
      <c r="O13" s="95"/>
      <c r="P13" s="96"/>
      <c r="Q13" s="95"/>
      <c r="R13" s="96"/>
      <c r="S13" s="95"/>
      <c r="T13" s="96"/>
      <c r="U13" s="98"/>
      <c r="V13" s="98"/>
      <c r="W13" s="98"/>
      <c r="X13" s="101"/>
    </row>
    <row r="14" spans="1:27" ht="20.25" x14ac:dyDescent="0.3">
      <c r="A14" s="76"/>
      <c r="B14" s="77"/>
      <c r="C14" s="50" t="s">
        <v>15</v>
      </c>
      <c r="D14" s="51" t="s">
        <v>15</v>
      </c>
      <c r="E14" s="51"/>
      <c r="F14" s="51"/>
      <c r="G14" s="51"/>
      <c r="H14" s="51"/>
      <c r="I14" s="51"/>
      <c r="J14" s="51"/>
      <c r="K14" s="52" t="s">
        <v>16</v>
      </c>
      <c r="L14" s="51" t="s">
        <v>15</v>
      </c>
      <c r="M14" s="51" t="s">
        <v>17</v>
      </c>
      <c r="N14" s="51" t="s">
        <v>15</v>
      </c>
      <c r="O14" s="51" t="s">
        <v>17</v>
      </c>
      <c r="P14" s="51" t="s">
        <v>15</v>
      </c>
      <c r="Q14" s="51" t="s">
        <v>17</v>
      </c>
      <c r="R14" s="51" t="s">
        <v>15</v>
      </c>
      <c r="S14" s="51" t="s">
        <v>18</v>
      </c>
      <c r="T14" s="51" t="s">
        <v>15</v>
      </c>
      <c r="U14" s="1" t="s">
        <v>15</v>
      </c>
      <c r="V14" s="1" t="s">
        <v>15</v>
      </c>
      <c r="W14" s="1" t="s">
        <v>15</v>
      </c>
      <c r="X14" s="2" t="s">
        <v>15</v>
      </c>
    </row>
    <row r="15" spans="1:27" ht="20.25" x14ac:dyDescent="0.3">
      <c r="A15" s="51">
        <v>1</v>
      </c>
      <c r="B15" s="51">
        <v>2</v>
      </c>
      <c r="C15" s="51">
        <v>3</v>
      </c>
      <c r="D15" s="51">
        <v>4</v>
      </c>
      <c r="E15" s="51">
        <v>5</v>
      </c>
      <c r="F15" s="59">
        <v>6</v>
      </c>
      <c r="G15" s="59">
        <v>7</v>
      </c>
      <c r="H15" s="59">
        <v>8</v>
      </c>
      <c r="I15" s="59">
        <v>9</v>
      </c>
      <c r="J15" s="59">
        <v>10</v>
      </c>
      <c r="K15" s="59">
        <v>11</v>
      </c>
      <c r="L15" s="59">
        <v>12</v>
      </c>
      <c r="M15" s="59">
        <v>13</v>
      </c>
      <c r="N15" s="59">
        <v>14</v>
      </c>
      <c r="O15" s="59">
        <v>15</v>
      </c>
      <c r="P15" s="59">
        <v>16</v>
      </c>
      <c r="Q15" s="59">
        <v>17</v>
      </c>
      <c r="R15" s="59">
        <v>18</v>
      </c>
      <c r="S15" s="59">
        <v>19</v>
      </c>
      <c r="T15" s="59">
        <v>20</v>
      </c>
      <c r="U15" s="3">
        <v>21</v>
      </c>
      <c r="V15" s="3">
        <v>22</v>
      </c>
      <c r="W15" s="3">
        <v>23</v>
      </c>
      <c r="X15" s="3">
        <v>24</v>
      </c>
    </row>
    <row r="16" spans="1:27" ht="21" x14ac:dyDescent="0.35">
      <c r="A16" s="18" t="s">
        <v>52</v>
      </c>
      <c r="B16" s="54"/>
      <c r="C16" s="33">
        <v>3782079</v>
      </c>
      <c r="D16" s="55">
        <v>0</v>
      </c>
      <c r="E16" s="55">
        <f t="shared" ref="E16:J16" si="0">E17</f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60">
        <v>0</v>
      </c>
      <c r="L16" s="55">
        <v>0</v>
      </c>
      <c r="M16" s="55">
        <v>790</v>
      </c>
      <c r="N16" s="55">
        <v>1712620.74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6"/>
      <c r="V16" s="6"/>
      <c r="W16" s="6"/>
      <c r="X16" s="69">
        <v>136992.26</v>
      </c>
    </row>
    <row r="17" spans="1:24" ht="40.5" x14ac:dyDescent="0.35">
      <c r="A17" s="57">
        <v>1</v>
      </c>
      <c r="B17" s="27" t="s">
        <v>53</v>
      </c>
      <c r="C17" s="33">
        <v>3782079</v>
      </c>
      <c r="D17" s="61"/>
      <c r="E17" s="62"/>
      <c r="F17" s="62"/>
      <c r="G17" s="62"/>
      <c r="H17" s="62"/>
      <c r="I17" s="62"/>
      <c r="J17" s="62"/>
      <c r="K17" s="63"/>
      <c r="L17" s="61"/>
      <c r="M17" s="64">
        <v>790</v>
      </c>
      <c r="N17" s="68">
        <v>1712620.74</v>
      </c>
      <c r="O17" s="61"/>
      <c r="P17" s="61"/>
      <c r="Q17" s="64"/>
      <c r="R17" s="64"/>
      <c r="S17" s="61"/>
      <c r="T17" s="61"/>
      <c r="U17" s="5"/>
      <c r="V17" s="5"/>
      <c r="W17" s="5"/>
      <c r="X17" s="70">
        <v>136992.26</v>
      </c>
    </row>
  </sheetData>
  <mergeCells count="21">
    <mergeCell ref="B11:B14"/>
    <mergeCell ref="C11:C13"/>
    <mergeCell ref="U1:X1"/>
    <mergeCell ref="U2:X2"/>
    <mergeCell ref="U3:X3"/>
    <mergeCell ref="O12:P13"/>
    <mergeCell ref="Q12:R13"/>
    <mergeCell ref="S12:T13"/>
    <mergeCell ref="U12:U13"/>
    <mergeCell ref="T5:X5"/>
    <mergeCell ref="T6:X6"/>
    <mergeCell ref="A9:X9"/>
    <mergeCell ref="W12:W13"/>
    <mergeCell ref="X12:X13"/>
    <mergeCell ref="D11:T11"/>
    <mergeCell ref="U11:X11"/>
    <mergeCell ref="D12:J12"/>
    <mergeCell ref="K12:L13"/>
    <mergeCell ref="M12:N13"/>
    <mergeCell ref="V12:V13"/>
    <mergeCell ref="A11:A14"/>
  </mergeCells>
  <phoneticPr fontId="12" type="noConversion"/>
  <pageMargins left="0.25" right="0.25" top="0.75" bottom="0.75" header="0.3" footer="0.3"/>
  <pageSetup paperSize="9" scale="4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№2</vt:lpstr>
      <vt:lpstr>Приложение №3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owner</cp:lastModifiedBy>
  <cp:lastPrinted>2017-04-17T11:50:50Z</cp:lastPrinted>
  <dcterms:created xsi:type="dcterms:W3CDTF">2016-08-31T07:08:28Z</dcterms:created>
  <dcterms:modified xsi:type="dcterms:W3CDTF">2017-07-14T13:08:04Z</dcterms:modified>
</cp:coreProperties>
</file>