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Videos\Постановления Главы   Решения Совета\Капитал.ремонт мног.домов 2014-2019\2017-2019\ПАСП № 694 от03.10.2016 план 2017-2019\ПАСП № 444 от 12.10.2017 изм. в ПАСП № 694\"/>
    </mc:Choice>
  </mc:AlternateContent>
  <bookViews>
    <workbookView xWindow="0" yWindow="0" windowWidth="20400" windowHeight="7530" activeTab="1"/>
  </bookViews>
  <sheets>
    <sheet name="Прилож.№ 1" sheetId="1" r:id="rId1"/>
    <sheet name="Приложение № 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21" i="2" l="1"/>
  <c r="R19" i="2"/>
  <c r="M23" i="2" l="1"/>
  <c r="D17" i="1" l="1"/>
  <c r="I16" i="1" l="1"/>
  <c r="D16" i="1" s="1"/>
  <c r="M19" i="2" l="1"/>
  <c r="R23" i="2"/>
  <c r="P23" i="2"/>
  <c r="O23" i="2"/>
  <c r="N23" i="2"/>
  <c r="K23" i="2"/>
  <c r="J23" i="2"/>
  <c r="I23" i="2"/>
  <c r="H23" i="2"/>
  <c r="R21" i="2"/>
  <c r="P21" i="2"/>
  <c r="O21" i="2"/>
  <c r="N21" i="2"/>
  <c r="K21" i="2"/>
  <c r="J21" i="2"/>
  <c r="I21" i="2"/>
  <c r="H21" i="2"/>
  <c r="K19" i="2"/>
  <c r="J19" i="2"/>
  <c r="I19" i="2"/>
  <c r="H19" i="2"/>
  <c r="D15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6" i="1"/>
  <c r="S15" i="1"/>
  <c r="O15" i="1"/>
  <c r="N15" i="1"/>
  <c r="M15" i="1"/>
  <c r="L15" i="1"/>
  <c r="K15" i="1"/>
  <c r="J15" i="1"/>
  <c r="I15" i="1"/>
  <c r="H15" i="1"/>
  <c r="G15" i="1"/>
  <c r="E15" i="1"/>
  <c r="D19" i="1" l="1"/>
  <c r="Q19" i="2"/>
</calcChain>
</file>

<file path=xl/sharedStrings.xml><?xml version="1.0" encoding="utf-8"?>
<sst xmlns="http://schemas.openxmlformats.org/spreadsheetml/2006/main" count="155" uniqueCount="80">
  <si>
    <t>с Панфилово ул Советская д.35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</si>
  <si>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</si>
  <si>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</si>
  <si>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</si>
  <si>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</si>
  <si>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</si>
  <si>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</si>
  <si>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</si>
  <si>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</si>
  <si>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</si>
  <si>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</si>
  <si>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</si>
  <si>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</si>
  <si>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</si>
  <si>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</si>
  <si>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</si>
  <si>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</si>
  <si>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</si>
  <si>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</si>
  <si>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</si>
  <si>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Ковардицкое на 2017 год</t>
  </si>
  <si>
    <t>п Зимёнки ул Мира д.1</t>
  </si>
  <si>
    <t>п Зимёнки ул Мира д.2</t>
  </si>
  <si>
    <t>п Зимёнки ул Мира д.4</t>
  </si>
  <si>
    <t>д Межищи ул Овражная д.6</t>
  </si>
  <si>
    <t>Итого по Ковардицкое  на 2019 год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</si>
  <si>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</si>
  <si>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</si>
  <si>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</si>
  <si>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</si>
  <si>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</si>
  <si>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</si>
  <si>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</si>
  <si>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</si>
  <si>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</si>
  <si>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</si>
  <si>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</si>
  <si>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</si>
  <si>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</si>
  <si>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</si>
  <si>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</si>
  <si>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</si>
  <si>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</si>
  <si>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</si>
  <si>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</si>
  <si>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</si>
  <si>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</si>
  <si>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</si>
  <si>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</si>
  <si>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</si>
  <si>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РО</t>
  </si>
  <si>
    <t>2</t>
  </si>
  <si>
    <t>Итого по Ковардицкое на 2018 год</t>
  </si>
  <si>
    <t>1967</t>
  </si>
  <si>
    <t>1965</t>
  </si>
  <si>
    <t>04.2019</t>
  </si>
  <si>
    <t>1960</t>
  </si>
  <si>
    <t>Итого по Ковардицкое на 2019 год</t>
  </si>
  <si>
    <t>Приложение № 1</t>
  </si>
  <si>
    <t>п Зимёнки ул Мира д.8</t>
  </si>
  <si>
    <t>Таблица № 1</t>
  </si>
  <si>
    <t xml:space="preserve">к краткосрочному плану реализации </t>
  </si>
  <si>
    <t>региональной программы капитального ремонта общего</t>
  </si>
  <si>
    <t>имущества в многоквартирных домах на 2017-2019 годы</t>
  </si>
  <si>
    <t>Приложение № 2</t>
  </si>
  <si>
    <t>п Зимёнки ул Мира д.3</t>
  </si>
  <si>
    <t xml:space="preserve"> </t>
  </si>
  <si>
    <t>к постановлению  администрации муниципального образования</t>
  </si>
  <si>
    <t>09.2017</t>
  </si>
  <si>
    <t>10.2018</t>
  </si>
  <si>
    <t>08.2019</t>
  </si>
  <si>
    <t>03.2019</t>
  </si>
  <si>
    <t>от 12.10.2017 № 444</t>
  </si>
  <si>
    <t>к постановлению  администрации муниципального обрахования</t>
  </si>
  <si>
    <t>реализации региональной программы капитального ремонта общего имущества</t>
  </si>
  <si>
    <t>Краткосрочный план</t>
  </si>
  <si>
    <t>в многоквартирных домах на территории муниципального образования Ковардицкое на 2017-2019 годы</t>
  </si>
  <si>
    <t>в многоквартирных домах на территории муниципального образовани+A9я Ковардицкое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</si>
  <si>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</t>
  </si>
  <si>
    <t>имущества в многоквартирных домах на территории муниципального образования Ковардицкое на 2017-2019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</si>
</sst>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"/>
    <numFmt numFmtId="165" formatCode="###\ ###\ ###\ ##0.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164" fontId="7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4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7" fillId="0" borderId="1" xfId="0" applyNumberFormat="1" applyFont="1" applyFill="1" applyBorder="1"/>
    <xf numFmtId="0" fontId="4" fillId="0" borderId="0" xfId="0" applyFont="1"/>
    <xf numFmtId="0" fontId="12" fillId="0" borderId="0" xfId="0" applyFont="1"/>
    <xf numFmtId="0" fontId="12" fillId="0" borderId="0" xfId="0" applyFont="1" applyAlignme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 indent="1"/>
    </xf>
    <xf numFmtId="0" fontId="14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NumberFormat="1" applyFont="1" applyFill="1" applyBorder="1" applyAlignment="1">
      <alignment horizontal="center" vertical="center" textRotation="90" wrapText="1"/>
    </xf>
    <xf numFmtId="0" fontId="18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165" fontId="18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4" fontId="20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20" fillId="0" borderId="1" xfId="3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/>
    <xf numFmtId="3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 5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4"/>
  <sheetViews>
    <sheetView topLeftCell="B7" workbookViewId="0">
      <selection activeCell="B7" sqref="B7:S9"/>
    </sheetView>
  </sheetViews>
  <sheetFormatPr defaultRowHeight="15" x14ac:dyDescent="0.25"/>
  <cols>
    <col min="1" max="1" width="0" style="1" hidden="1" customWidth="1"/>
    <col min="2" max="2" width="5.7109375" style="1" customWidth="1"/>
    <col min="3" max="3" width="30.7109375" style="1" customWidth="1"/>
    <col min="4" max="4" width="15" style="1" customWidth="1"/>
    <col min="5" max="5" width="12.85546875" style="1" customWidth="1"/>
    <col min="6" max="6" width="4.5703125" style="1" customWidth="1"/>
    <col min="7" max="7" width="6.7109375" style="1" customWidth="1"/>
    <col min="8" max="8" width="9.7109375" style="1" customWidth="1"/>
    <col min="9" max="9" width="12.85546875" style="1" customWidth="1"/>
    <col min="10" max="10" width="6.85546875" style="1" customWidth="1"/>
    <col min="11" max="11" width="7.7109375" style="1" customWidth="1"/>
    <col min="12" max="12" width="7.140625" style="1" customWidth="1"/>
    <col min="13" max="13" width="12.7109375" style="1" customWidth="1"/>
    <col min="14" max="15" width="6.7109375" style="1" customWidth="1"/>
    <col min="16" max="16" width="9.28515625" style="1" customWidth="1"/>
    <col min="17" max="17" width="10.5703125" style="1" customWidth="1"/>
    <col min="18" max="18" width="13.7109375" style="1" customWidth="1"/>
    <col min="19" max="19" width="13.5703125" style="1" customWidth="1"/>
    <col min="20" max="16384" width="9.140625" style="1"/>
  </cols>
  <sheetData>
    <row r="3" spans="1:19" x14ac:dyDescent="0.25">
      <c r="Q3" s="2"/>
      <c r="R3" s="2" t="s">
        <v>58</v>
      </c>
      <c r="S3" s="2"/>
    </row>
    <row r="4" spans="1:19" x14ac:dyDescent="0.25">
      <c r="N4" s="3" t="s">
        <v>67</v>
      </c>
      <c r="O4" s="3"/>
      <c r="P4" s="3"/>
      <c r="Q4" s="3"/>
      <c r="R4" s="3"/>
      <c r="S4" s="3"/>
    </row>
    <row r="5" spans="1:19" x14ac:dyDescent="0.25">
      <c r="Q5" s="2"/>
      <c r="R5" s="2" t="s">
        <v>72</v>
      </c>
      <c r="S5" s="2"/>
    </row>
    <row r="6" spans="1:19" x14ac:dyDescent="0.25">
      <c r="Q6" s="2"/>
      <c r="R6" s="2"/>
      <c r="S6" s="2"/>
    </row>
    <row r="7" spans="1:19" s="27" customFormat="1" ht="15.75" x14ac:dyDescent="0.25">
      <c r="B7" s="31" t="s">
        <v>75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27" customFormat="1" ht="15.75" x14ac:dyDescent="0.25">
      <c r="B8" s="28"/>
      <c r="C8" s="28"/>
      <c r="D8" s="28"/>
      <c r="E8" s="29" t="s">
        <v>74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</row>
    <row r="9" spans="1:19" s="30" customFormat="1" ht="15.75" x14ac:dyDescent="0.25">
      <c r="A9" s="30" t="s">
        <v>77</v>
      </c>
      <c r="B9" s="31" t="s">
        <v>76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1" spans="1:19" ht="32.25" customHeight="1" x14ac:dyDescent="0.25">
      <c r="B11" s="32" t="s">
        <v>1</v>
      </c>
      <c r="C11" s="34" t="s">
        <v>2</v>
      </c>
      <c r="D11" s="36" t="s">
        <v>3</v>
      </c>
      <c r="E11" s="34" t="s">
        <v>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 t="s">
        <v>5</v>
      </c>
      <c r="Q11" s="34"/>
      <c r="R11" s="34"/>
      <c r="S11" s="34"/>
    </row>
    <row r="12" spans="1:19" ht="204.75" x14ac:dyDescent="0.25">
      <c r="B12" s="32"/>
      <c r="C12" s="34"/>
      <c r="D12" s="36"/>
      <c r="E12" s="4" t="s">
        <v>6</v>
      </c>
      <c r="F12" s="34" t="s">
        <v>7</v>
      </c>
      <c r="G12" s="34"/>
      <c r="H12" s="34" t="s">
        <v>8</v>
      </c>
      <c r="I12" s="34"/>
      <c r="J12" s="34" t="s">
        <v>9</v>
      </c>
      <c r="K12" s="34"/>
      <c r="L12" s="34" t="s">
        <v>10</v>
      </c>
      <c r="M12" s="34"/>
      <c r="N12" s="34" t="s">
        <v>11</v>
      </c>
      <c r="O12" s="34"/>
      <c r="P12" s="4" t="s">
        <v>12</v>
      </c>
      <c r="Q12" s="4" t="s">
        <v>13</v>
      </c>
      <c r="R12" s="4" t="s">
        <v>14</v>
      </c>
      <c r="S12" s="5" t="s">
        <v>15</v>
      </c>
    </row>
    <row r="13" spans="1:19" ht="15.75" x14ac:dyDescent="0.25">
      <c r="B13" s="33"/>
      <c r="C13" s="35"/>
      <c r="D13" s="6" t="s">
        <v>16</v>
      </c>
      <c r="E13" s="7" t="s">
        <v>16</v>
      </c>
      <c r="F13" s="8" t="s">
        <v>17</v>
      </c>
      <c r="G13" s="7" t="s">
        <v>16</v>
      </c>
      <c r="H13" s="7" t="s">
        <v>18</v>
      </c>
      <c r="I13" s="7" t="s">
        <v>16</v>
      </c>
      <c r="J13" s="7" t="s">
        <v>18</v>
      </c>
      <c r="K13" s="7" t="s">
        <v>16</v>
      </c>
      <c r="L13" s="7" t="s">
        <v>18</v>
      </c>
      <c r="M13" s="7" t="s">
        <v>16</v>
      </c>
      <c r="N13" s="7" t="s">
        <v>19</v>
      </c>
      <c r="O13" s="7" t="s">
        <v>16</v>
      </c>
      <c r="P13" s="7" t="s">
        <v>16</v>
      </c>
      <c r="Q13" s="7" t="s">
        <v>16</v>
      </c>
      <c r="R13" s="7" t="s">
        <v>16</v>
      </c>
      <c r="S13" s="9" t="s">
        <v>16</v>
      </c>
    </row>
    <row r="14" spans="1:19" ht="15.75" x14ac:dyDescent="0.25">
      <c r="B14" s="10">
        <v>1</v>
      </c>
      <c r="C14" s="7">
        <v>2</v>
      </c>
      <c r="D14" s="7">
        <v>3</v>
      </c>
      <c r="E14" s="7">
        <v>4</v>
      </c>
      <c r="F14" s="8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7">
        <v>17</v>
      </c>
      <c r="S14" s="7">
        <v>18</v>
      </c>
    </row>
    <row r="15" spans="1:19" s="11" customFormat="1" ht="15.75" x14ac:dyDescent="0.25">
      <c r="B15" s="12" t="s">
        <v>20</v>
      </c>
      <c r="C15" s="13"/>
      <c r="D15" s="14">
        <f>D16</f>
        <v>2449613</v>
      </c>
      <c r="E15" s="14">
        <f>E16</f>
        <v>0</v>
      </c>
      <c r="F15" s="15">
        <v>0</v>
      </c>
      <c r="G15" s="14">
        <f t="shared" ref="G15:O15" si="0">G16</f>
        <v>0</v>
      </c>
      <c r="H15" s="14">
        <f t="shared" si="0"/>
        <v>790</v>
      </c>
      <c r="I15" s="14">
        <f t="shared" si="0"/>
        <v>2312620.7400000002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v>0</v>
      </c>
      <c r="Q15" s="14">
        <v>0</v>
      </c>
      <c r="R15" s="14">
        <v>0</v>
      </c>
      <c r="S15" s="14">
        <f>S16</f>
        <v>136992.26</v>
      </c>
    </row>
    <row r="16" spans="1:19" s="11" customFormat="1" ht="15.75" x14ac:dyDescent="0.25">
      <c r="A16" s="11">
        <v>1</v>
      </c>
      <c r="B16" s="16">
        <f>SUBTOTAL(103,$A16:A$22)</f>
        <v>1</v>
      </c>
      <c r="C16" s="17" t="s">
        <v>0</v>
      </c>
      <c r="D16" s="14">
        <f>E16+G16+I16+K16+M16+O16+P16+Q16+R16+S16</f>
        <v>2449613</v>
      </c>
      <c r="E16" s="14">
        <v>0</v>
      </c>
      <c r="F16" s="18">
        <v>0</v>
      </c>
      <c r="G16" s="14">
        <v>0</v>
      </c>
      <c r="H16" s="19">
        <v>790</v>
      </c>
      <c r="I16" s="14">
        <f>1712620.74+600000</f>
        <v>2312620.7400000002</v>
      </c>
      <c r="J16" s="19">
        <v>0</v>
      </c>
      <c r="K16" s="14">
        <v>0</v>
      </c>
      <c r="L16" s="19">
        <v>0</v>
      </c>
      <c r="M16" s="14">
        <v>0</v>
      </c>
      <c r="N16" s="19">
        <v>0</v>
      </c>
      <c r="O16" s="14">
        <v>0</v>
      </c>
      <c r="P16" s="14">
        <v>0</v>
      </c>
      <c r="Q16" s="19">
        <v>0</v>
      </c>
      <c r="R16" s="19">
        <v>0</v>
      </c>
      <c r="S16" s="14">
        <v>136992.26</v>
      </c>
    </row>
    <row r="17" spans="2:19" ht="15.75" x14ac:dyDescent="0.25">
      <c r="B17" s="20" t="s">
        <v>52</v>
      </c>
      <c r="C17" s="21"/>
      <c r="D17" s="22">
        <f t="shared" ref="D17:S17" si="1">D18</f>
        <v>3700782.79</v>
      </c>
      <c r="E17" s="22">
        <f t="shared" si="1"/>
        <v>0</v>
      </c>
      <c r="F17" s="23">
        <f t="shared" si="1"/>
        <v>0</v>
      </c>
      <c r="G17" s="22">
        <f t="shared" si="1"/>
        <v>0</v>
      </c>
      <c r="H17" s="22">
        <f t="shared" si="1"/>
        <v>706.35</v>
      </c>
      <c r="I17" s="22">
        <f t="shared" si="1"/>
        <v>3580782.79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22">
        <f t="shared" si="1"/>
        <v>0</v>
      </c>
      <c r="S17" s="22">
        <f t="shared" si="1"/>
        <v>120000</v>
      </c>
    </row>
    <row r="18" spans="2:19" ht="15.75" x14ac:dyDescent="0.25">
      <c r="B18" s="24">
        <v>2</v>
      </c>
      <c r="C18" s="21" t="s">
        <v>59</v>
      </c>
      <c r="D18" s="22">
        <v>3700782.79</v>
      </c>
      <c r="E18" s="25">
        <v>0</v>
      </c>
      <c r="F18" s="26">
        <v>0</v>
      </c>
      <c r="G18" s="25">
        <v>0</v>
      </c>
      <c r="H18" s="25">
        <v>706.35</v>
      </c>
      <c r="I18" s="25">
        <v>3580782.79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120000</v>
      </c>
    </row>
    <row r="19" spans="2:19" ht="15.75" x14ac:dyDescent="0.25">
      <c r="B19" s="20" t="s">
        <v>25</v>
      </c>
      <c r="C19" s="21"/>
      <c r="D19" s="22">
        <f t="shared" ref="D19:S19" si="2">SUM(D20:D24)</f>
        <v>9644944.8000000007</v>
      </c>
      <c r="E19" s="22">
        <f t="shared" si="2"/>
        <v>0</v>
      </c>
      <c r="F19" s="23">
        <f t="shared" si="2"/>
        <v>0</v>
      </c>
      <c r="G19" s="22">
        <f t="shared" si="2"/>
        <v>0</v>
      </c>
      <c r="H19" s="22">
        <f t="shared" si="2"/>
        <v>1775.6</v>
      </c>
      <c r="I19" s="22">
        <f t="shared" si="2"/>
        <v>6818304</v>
      </c>
      <c r="J19" s="22">
        <f t="shared" si="2"/>
        <v>0</v>
      </c>
      <c r="K19" s="22">
        <f t="shared" si="2"/>
        <v>0</v>
      </c>
      <c r="L19" s="22">
        <f t="shared" si="2"/>
        <v>633</v>
      </c>
      <c r="M19" s="22">
        <f t="shared" si="2"/>
        <v>2226640.7999999998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22">
        <f t="shared" si="2"/>
        <v>600000</v>
      </c>
    </row>
    <row r="20" spans="2:19" ht="15.75" x14ac:dyDescent="0.25">
      <c r="B20" s="24">
        <v>1</v>
      </c>
      <c r="C20" s="21" t="s">
        <v>21</v>
      </c>
      <c r="D20" s="22">
        <v>2270400</v>
      </c>
      <c r="E20" s="25">
        <v>0</v>
      </c>
      <c r="F20" s="26">
        <v>0</v>
      </c>
      <c r="G20" s="25">
        <v>0</v>
      </c>
      <c r="H20" s="25">
        <v>560</v>
      </c>
      <c r="I20" s="25">
        <v>2150400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120000</v>
      </c>
    </row>
    <row r="21" spans="2:19" ht="15.75" x14ac:dyDescent="0.25">
      <c r="B21" s="24">
        <v>2</v>
      </c>
      <c r="C21" s="21" t="s">
        <v>22</v>
      </c>
      <c r="D21" s="22">
        <v>2304960</v>
      </c>
      <c r="E21" s="25">
        <v>0</v>
      </c>
      <c r="F21" s="26">
        <v>0</v>
      </c>
      <c r="G21" s="25">
        <v>0</v>
      </c>
      <c r="H21" s="25">
        <v>569</v>
      </c>
      <c r="I21" s="25">
        <v>2184960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120000</v>
      </c>
    </row>
    <row r="22" spans="2:19" ht="15.75" x14ac:dyDescent="0.25">
      <c r="B22" s="24">
        <v>3</v>
      </c>
      <c r="C22" s="21" t="s">
        <v>65</v>
      </c>
      <c r="D22" s="22">
        <v>1364160</v>
      </c>
      <c r="E22" s="25">
        <v>0</v>
      </c>
      <c r="F22" s="26">
        <v>0</v>
      </c>
      <c r="G22" s="25">
        <v>0</v>
      </c>
      <c r="H22" s="25">
        <v>324</v>
      </c>
      <c r="I22" s="25">
        <v>1244160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120000</v>
      </c>
    </row>
    <row r="23" spans="2:19" ht="15.75" x14ac:dyDescent="0.25">
      <c r="B23" s="24">
        <v>4</v>
      </c>
      <c r="C23" s="21" t="s">
        <v>23</v>
      </c>
      <c r="D23" s="22">
        <v>2346640.7999999998</v>
      </c>
      <c r="E23" s="25"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633</v>
      </c>
      <c r="M23" s="25">
        <v>2226640.7999999998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120000</v>
      </c>
    </row>
    <row r="24" spans="2:19" ht="15.75" x14ac:dyDescent="0.25">
      <c r="B24" s="24">
        <v>5</v>
      </c>
      <c r="C24" s="21" t="s">
        <v>24</v>
      </c>
      <c r="D24" s="22">
        <v>1358784</v>
      </c>
      <c r="E24" s="25">
        <v>0</v>
      </c>
      <c r="F24" s="26">
        <v>0</v>
      </c>
      <c r="G24" s="25">
        <v>0</v>
      </c>
      <c r="H24" s="25">
        <v>322.60000000000002</v>
      </c>
      <c r="I24" s="25">
        <v>1238784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120000</v>
      </c>
    </row>
    <row r="44" spans="4:4" x14ac:dyDescent="0.25">
      <c r="D44" s="1" t="s">
        <v>66</v>
      </c>
    </row>
  </sheetData>
  <mergeCells count="12">
    <mergeCell ref="B7:S7"/>
    <mergeCell ref="B9:S9"/>
    <mergeCell ref="B11:B13"/>
    <mergeCell ref="C11:C13"/>
    <mergeCell ref="D11:D12"/>
    <mergeCell ref="E11:O11"/>
    <mergeCell ref="P11:S11"/>
    <mergeCell ref="F12:G12"/>
    <mergeCell ref="H12:I12"/>
    <mergeCell ref="J12:K12"/>
    <mergeCell ref="L12:M12"/>
    <mergeCell ref="N12:O12"/>
  </mergeCells>
  <pageMargins left="0" right="0" top="0" bottom="0" header="0" footer="0"/>
  <pageSetup paperSize="9" scale="7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topLeftCell="C17" workbookViewId="0">
      <selection activeCell="H27" sqref="H27"/>
    </sheetView>
  </sheetViews>
  <sheetFormatPr defaultRowHeight="15" x14ac:dyDescent="0.25"/>
  <cols>
    <col min="1" max="1" width="6.140625" style="37" customWidth="1"/>
    <col min="2" max="2" width="30" style="37" customWidth="1"/>
    <col min="3" max="3" width="9.28515625" style="37" customWidth="1"/>
    <col min="4" max="4" width="6.5703125" style="37" customWidth="1"/>
    <col min="5" max="5" width="15.140625" style="37" customWidth="1"/>
    <col min="6" max="6" width="6.140625" style="37" customWidth="1"/>
    <col min="7" max="7" width="6.7109375" style="37" customWidth="1"/>
    <col min="8" max="8" width="11.28515625" style="37" customWidth="1"/>
    <col min="9" max="9" width="10.42578125" style="37" customWidth="1"/>
    <col min="10" max="10" width="11.42578125" style="37" customWidth="1"/>
    <col min="11" max="11" width="9" style="37" customWidth="1"/>
    <col min="12" max="12" width="7.42578125" style="37" customWidth="1"/>
    <col min="13" max="13" width="14.5703125" style="37" customWidth="1"/>
    <col min="14" max="14" width="12.140625" style="37" customWidth="1"/>
    <col min="15" max="15" width="13.7109375" style="37" customWidth="1"/>
    <col min="16" max="16" width="15.140625" style="37" customWidth="1"/>
    <col min="17" max="17" width="10.85546875" style="37" customWidth="1"/>
    <col min="18" max="18" width="10.140625" style="37" customWidth="1"/>
    <col min="19" max="19" width="11" style="37" customWidth="1"/>
    <col min="20" max="16384" width="9.140625" style="37"/>
  </cols>
  <sheetData>
    <row r="1" spans="1:19" x14ac:dyDescent="0.25">
      <c r="P1" s="38"/>
      <c r="Q1" s="39"/>
      <c r="R1" s="39" t="s">
        <v>64</v>
      </c>
      <c r="S1" s="39"/>
    </row>
    <row r="2" spans="1:19" x14ac:dyDescent="0.25">
      <c r="O2" s="40" t="s">
        <v>73</v>
      </c>
      <c r="P2" s="40"/>
      <c r="Q2" s="40"/>
      <c r="R2" s="40"/>
      <c r="S2" s="40"/>
    </row>
    <row r="3" spans="1:19" x14ac:dyDescent="0.25">
      <c r="P3" s="38"/>
      <c r="Q3" s="39"/>
      <c r="R3" s="39" t="s">
        <v>72</v>
      </c>
      <c r="S3" s="39"/>
    </row>
    <row r="5" spans="1:19" x14ac:dyDescent="0.25">
      <c r="Q5" s="41"/>
      <c r="R5" s="41" t="s">
        <v>60</v>
      </c>
      <c r="S5" s="41"/>
    </row>
    <row r="6" spans="1:19" x14ac:dyDescent="0.25">
      <c r="Q6" s="41" t="s">
        <v>61</v>
      </c>
      <c r="R6" s="41"/>
      <c r="S6" s="41"/>
    </row>
    <row r="7" spans="1:19" x14ac:dyDescent="0.25">
      <c r="P7" s="42" t="s">
        <v>62</v>
      </c>
      <c r="Q7" s="42"/>
      <c r="R7" s="42"/>
      <c r="S7" s="42"/>
    </row>
    <row r="8" spans="1:19" x14ac:dyDescent="0.25">
      <c r="P8" s="42" t="s">
        <v>63</v>
      </c>
      <c r="Q8" s="42"/>
      <c r="R8" s="42"/>
      <c r="S8" s="42"/>
    </row>
    <row r="9" spans="1:19" x14ac:dyDescent="0.25">
      <c r="P9" s="43"/>
      <c r="Q9" s="43"/>
      <c r="R9" s="43"/>
      <c r="S9" s="43"/>
    </row>
    <row r="10" spans="1:19" ht="15.75" x14ac:dyDescent="0.25">
      <c r="C10" s="44" t="s">
        <v>78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75" x14ac:dyDescent="0.25">
      <c r="C11" s="44" t="s">
        <v>79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25">
      <c r="Q12" s="41"/>
      <c r="R12" s="41"/>
      <c r="S12" s="41"/>
    </row>
    <row r="14" spans="1:19" s="48" customFormat="1" ht="15.75" x14ac:dyDescent="0.25">
      <c r="A14" s="45" t="s">
        <v>1</v>
      </c>
      <c r="B14" s="45" t="s">
        <v>2</v>
      </c>
      <c r="C14" s="45" t="s">
        <v>26</v>
      </c>
      <c r="D14" s="45"/>
      <c r="E14" s="46" t="s">
        <v>27</v>
      </c>
      <c r="F14" s="46" t="s">
        <v>28</v>
      </c>
      <c r="G14" s="46" t="s">
        <v>29</v>
      </c>
      <c r="H14" s="46" t="s">
        <v>30</v>
      </c>
      <c r="I14" s="45" t="s">
        <v>31</v>
      </c>
      <c r="J14" s="45"/>
      <c r="K14" s="47" t="s">
        <v>32</v>
      </c>
      <c r="L14" s="46" t="s">
        <v>33</v>
      </c>
      <c r="M14" s="45" t="s">
        <v>34</v>
      </c>
      <c r="N14" s="45"/>
      <c r="O14" s="45"/>
      <c r="P14" s="45"/>
      <c r="Q14" s="46" t="s">
        <v>35</v>
      </c>
      <c r="R14" s="46" t="s">
        <v>36</v>
      </c>
      <c r="S14" s="46" t="s">
        <v>37</v>
      </c>
    </row>
    <row r="15" spans="1:19" s="48" customFormat="1" ht="15.75" x14ac:dyDescent="0.25">
      <c r="A15" s="45"/>
      <c r="B15" s="45"/>
      <c r="C15" s="46" t="s">
        <v>38</v>
      </c>
      <c r="D15" s="46" t="s">
        <v>39</v>
      </c>
      <c r="E15" s="46"/>
      <c r="F15" s="46"/>
      <c r="G15" s="46"/>
      <c r="H15" s="46"/>
      <c r="I15" s="46" t="s">
        <v>40</v>
      </c>
      <c r="J15" s="46" t="s">
        <v>41</v>
      </c>
      <c r="K15" s="47"/>
      <c r="L15" s="46"/>
      <c r="M15" s="46" t="s">
        <v>40</v>
      </c>
      <c r="N15" s="46" t="s">
        <v>42</v>
      </c>
      <c r="O15" s="46" t="s">
        <v>43</v>
      </c>
      <c r="P15" s="46" t="s">
        <v>44</v>
      </c>
      <c r="Q15" s="46"/>
      <c r="R15" s="46"/>
      <c r="S15" s="46"/>
    </row>
    <row r="16" spans="1:19" s="48" customFormat="1" ht="144.75" customHeight="1" x14ac:dyDescent="0.25">
      <c r="A16" s="45"/>
      <c r="B16" s="45"/>
      <c r="C16" s="46"/>
      <c r="D16" s="46"/>
      <c r="E16" s="46"/>
      <c r="F16" s="46"/>
      <c r="G16" s="46"/>
      <c r="H16" s="46"/>
      <c r="I16" s="46"/>
      <c r="J16" s="46"/>
      <c r="K16" s="47"/>
      <c r="L16" s="46"/>
      <c r="M16" s="46"/>
      <c r="N16" s="46"/>
      <c r="O16" s="46"/>
      <c r="P16" s="46"/>
      <c r="Q16" s="46"/>
      <c r="R16" s="46"/>
      <c r="S16" s="46"/>
    </row>
    <row r="17" spans="1:19" s="48" customFormat="1" ht="15.75" x14ac:dyDescent="0.25">
      <c r="A17" s="45"/>
      <c r="B17" s="45"/>
      <c r="C17" s="46"/>
      <c r="D17" s="46"/>
      <c r="E17" s="46"/>
      <c r="F17" s="46"/>
      <c r="G17" s="46"/>
      <c r="H17" s="49" t="s">
        <v>45</v>
      </c>
      <c r="I17" s="49" t="s">
        <v>45</v>
      </c>
      <c r="J17" s="49" t="s">
        <v>45</v>
      </c>
      <c r="K17" s="50" t="s">
        <v>46</v>
      </c>
      <c r="L17" s="46"/>
      <c r="M17" s="49" t="s">
        <v>16</v>
      </c>
      <c r="N17" s="49" t="s">
        <v>16</v>
      </c>
      <c r="O17" s="49" t="s">
        <v>16</v>
      </c>
      <c r="P17" s="49" t="s">
        <v>16</v>
      </c>
      <c r="Q17" s="49" t="s">
        <v>47</v>
      </c>
      <c r="R17" s="49" t="s">
        <v>47</v>
      </c>
      <c r="S17" s="46"/>
    </row>
    <row r="18" spans="1:19" s="48" customFormat="1" ht="15.75" x14ac:dyDescent="0.25">
      <c r="A18" s="49">
        <v>1</v>
      </c>
      <c r="B18" s="49">
        <v>2</v>
      </c>
      <c r="C18" s="49">
        <v>3</v>
      </c>
      <c r="D18" s="49">
        <v>4</v>
      </c>
      <c r="E18" s="51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49">
        <v>14</v>
      </c>
      <c r="O18" s="49">
        <v>15</v>
      </c>
      <c r="P18" s="49">
        <v>16</v>
      </c>
      <c r="Q18" s="49">
        <v>17</v>
      </c>
      <c r="R18" s="49">
        <v>18</v>
      </c>
      <c r="S18" s="49">
        <v>19</v>
      </c>
    </row>
    <row r="19" spans="1:19" s="48" customFormat="1" ht="15.75" x14ac:dyDescent="0.25">
      <c r="A19" s="52" t="s">
        <v>20</v>
      </c>
      <c r="B19" s="53"/>
      <c r="C19" s="54" t="s">
        <v>48</v>
      </c>
      <c r="D19" s="54" t="s">
        <v>48</v>
      </c>
      <c r="E19" s="54" t="s">
        <v>48</v>
      </c>
      <c r="F19" s="54" t="s">
        <v>48</v>
      </c>
      <c r="G19" s="54" t="s">
        <v>48</v>
      </c>
      <c r="H19" s="55">
        <f>H20</f>
        <v>1018.55</v>
      </c>
      <c r="I19" s="55">
        <f>I20</f>
        <v>964.5</v>
      </c>
      <c r="J19" s="55">
        <f>J20</f>
        <v>563.79999999999995</v>
      </c>
      <c r="K19" s="56">
        <f>K20</f>
        <v>54</v>
      </c>
      <c r="L19" s="57" t="s">
        <v>48</v>
      </c>
      <c r="M19" s="58">
        <f>M20</f>
        <v>2449613</v>
      </c>
      <c r="N19" s="58">
        <v>80223.22</v>
      </c>
      <c r="O19" s="58">
        <v>80223.22</v>
      </c>
      <c r="P19" s="58">
        <v>2289166.56</v>
      </c>
      <c r="Q19" s="58">
        <f t="shared" ref="Q19" si="0">M19/I19</f>
        <v>2539.7750129600831</v>
      </c>
      <c r="R19" s="59">
        <f>R20</f>
        <v>3993.62</v>
      </c>
      <c r="S19" s="57" t="s">
        <v>48</v>
      </c>
    </row>
    <row r="20" spans="1:19" s="48" customFormat="1" ht="31.5" x14ac:dyDescent="0.25">
      <c r="A20" s="60">
        <v>1</v>
      </c>
      <c r="B20" s="61" t="s">
        <v>0</v>
      </c>
      <c r="C20" s="62">
        <v>1977</v>
      </c>
      <c r="D20" s="63"/>
      <c r="E20" s="64" t="s">
        <v>49</v>
      </c>
      <c r="F20" s="65">
        <v>2</v>
      </c>
      <c r="G20" s="65">
        <v>3</v>
      </c>
      <c r="H20" s="55">
        <v>1018.55</v>
      </c>
      <c r="I20" s="55">
        <v>964.5</v>
      </c>
      <c r="J20" s="55">
        <v>563.79999999999995</v>
      </c>
      <c r="K20" s="56">
        <v>54</v>
      </c>
      <c r="L20" s="56" t="s">
        <v>50</v>
      </c>
      <c r="M20" s="66">
        <v>2449613</v>
      </c>
      <c r="N20" s="67">
        <v>80223.22</v>
      </c>
      <c r="O20" s="68">
        <v>80223.22</v>
      </c>
      <c r="P20" s="68">
        <v>2289166.56</v>
      </c>
      <c r="Q20" s="68">
        <v>2539.7750129600831</v>
      </c>
      <c r="R20" s="69">
        <v>3993.62</v>
      </c>
      <c r="S20" s="70" t="s">
        <v>68</v>
      </c>
    </row>
    <row r="21" spans="1:19" s="48" customFormat="1" ht="15.75" x14ac:dyDescent="0.25">
      <c r="A21" s="71" t="s">
        <v>52</v>
      </c>
      <c r="B21" s="72"/>
      <c r="C21" s="49" t="s">
        <v>48</v>
      </c>
      <c r="D21" s="49" t="s">
        <v>48</v>
      </c>
      <c r="E21" s="51" t="s">
        <v>48</v>
      </c>
      <c r="F21" s="49" t="s">
        <v>48</v>
      </c>
      <c r="G21" s="49" t="s">
        <v>48</v>
      </c>
      <c r="H21" s="73">
        <f>H22</f>
        <v>781.4</v>
      </c>
      <c r="I21" s="73">
        <f>I22</f>
        <v>721.5</v>
      </c>
      <c r="J21" s="73">
        <f>J22</f>
        <v>620.70000000000005</v>
      </c>
      <c r="K21" s="74">
        <f>K22</f>
        <v>28</v>
      </c>
      <c r="L21" s="49" t="s">
        <v>48</v>
      </c>
      <c r="M21" s="75">
        <f>M22</f>
        <v>3700782.79</v>
      </c>
      <c r="N21" s="75">
        <f t="shared" ref="N21:P21" si="1">N22</f>
        <v>70878.66</v>
      </c>
      <c r="O21" s="75">
        <f t="shared" si="1"/>
        <v>70878.66</v>
      </c>
      <c r="P21" s="75">
        <f t="shared" si="1"/>
        <v>3559025.47</v>
      </c>
      <c r="Q21" s="75">
        <v>5129.29</v>
      </c>
      <c r="R21" s="75">
        <f>R22</f>
        <v>5129.29</v>
      </c>
      <c r="S21" s="49" t="s">
        <v>48</v>
      </c>
    </row>
    <row r="22" spans="1:19" s="48" customFormat="1" ht="31.5" x14ac:dyDescent="0.25">
      <c r="A22" s="76">
        <v>1</v>
      </c>
      <c r="B22" s="72" t="s">
        <v>59</v>
      </c>
      <c r="C22" s="76">
        <v>1975</v>
      </c>
      <c r="D22" s="76"/>
      <c r="E22" s="64" t="s">
        <v>49</v>
      </c>
      <c r="F22" s="76" t="s">
        <v>51</v>
      </c>
      <c r="G22" s="76">
        <v>2</v>
      </c>
      <c r="H22" s="73">
        <v>781.4</v>
      </c>
      <c r="I22" s="73">
        <v>721.5</v>
      </c>
      <c r="J22" s="73">
        <v>620.70000000000005</v>
      </c>
      <c r="K22" s="74">
        <v>28</v>
      </c>
      <c r="L22" s="76" t="s">
        <v>50</v>
      </c>
      <c r="M22" s="75">
        <v>3700782.79</v>
      </c>
      <c r="N22" s="75">
        <v>70878.66</v>
      </c>
      <c r="O22" s="75">
        <v>70878.66</v>
      </c>
      <c r="P22" s="75">
        <v>3559025.47</v>
      </c>
      <c r="Q22" s="75">
        <v>5129.29</v>
      </c>
      <c r="R22" s="75">
        <v>5129.29</v>
      </c>
      <c r="S22" s="77" t="s">
        <v>69</v>
      </c>
    </row>
    <row r="23" spans="1:19" s="48" customFormat="1" ht="15.75" x14ac:dyDescent="0.25">
      <c r="A23" s="71" t="s">
        <v>57</v>
      </c>
      <c r="B23" s="72"/>
      <c r="C23" s="49" t="s">
        <v>48</v>
      </c>
      <c r="D23" s="49" t="s">
        <v>48</v>
      </c>
      <c r="E23" s="51" t="s">
        <v>48</v>
      </c>
      <c r="F23" s="49" t="s">
        <v>48</v>
      </c>
      <c r="G23" s="49" t="s">
        <v>48</v>
      </c>
      <c r="H23" s="73">
        <f>SUM(H24:H28)</f>
        <v>2849.6000000000004</v>
      </c>
      <c r="I23" s="73">
        <f t="shared" ref="I23:K23" si="2">SUM(I24:I28)</f>
        <v>2635.9</v>
      </c>
      <c r="J23" s="73">
        <f t="shared" si="2"/>
        <v>2635.9</v>
      </c>
      <c r="K23" s="74">
        <f t="shared" si="2"/>
        <v>154</v>
      </c>
      <c r="L23" s="49" t="s">
        <v>48</v>
      </c>
      <c r="M23" s="75">
        <f>+M24+M25+M26+M27+M28</f>
        <v>9644944.8000000007</v>
      </c>
      <c r="N23" s="75">
        <f t="shared" ref="N23:P23" si="3">SUM(N24:N28)</f>
        <v>335772.12</v>
      </c>
      <c r="O23" s="75">
        <f t="shared" si="3"/>
        <v>335772.12</v>
      </c>
      <c r="P23" s="75">
        <f t="shared" si="3"/>
        <v>8973400.5600000005</v>
      </c>
      <c r="Q23" s="75">
        <v>3659.07</v>
      </c>
      <c r="R23" s="75">
        <f>MAX(R24:R28)</f>
        <v>5445.52</v>
      </c>
      <c r="S23" s="49" t="s">
        <v>48</v>
      </c>
    </row>
    <row r="24" spans="1:19" s="48" customFormat="1" ht="31.5" x14ac:dyDescent="0.25">
      <c r="A24" s="76">
        <v>1</v>
      </c>
      <c r="B24" s="72" t="s">
        <v>21</v>
      </c>
      <c r="C24" s="76" t="s">
        <v>53</v>
      </c>
      <c r="D24" s="76"/>
      <c r="E24" s="64" t="s">
        <v>49</v>
      </c>
      <c r="F24" s="76" t="s">
        <v>51</v>
      </c>
      <c r="G24" s="76" t="s">
        <v>51</v>
      </c>
      <c r="H24" s="73">
        <v>639.9</v>
      </c>
      <c r="I24" s="73">
        <v>592.79999999999995</v>
      </c>
      <c r="J24" s="73">
        <v>592.79999999999995</v>
      </c>
      <c r="K24" s="74">
        <v>36</v>
      </c>
      <c r="L24" s="76" t="s">
        <v>50</v>
      </c>
      <c r="M24" s="75">
        <v>2270400</v>
      </c>
      <c r="N24" s="75">
        <v>79040.06</v>
      </c>
      <c r="O24" s="75">
        <v>79040.06</v>
      </c>
      <c r="P24" s="75">
        <v>2112319.88</v>
      </c>
      <c r="Q24" s="75">
        <v>3829.96</v>
      </c>
      <c r="R24" s="75">
        <v>4605.9799999999996</v>
      </c>
      <c r="S24" s="77" t="s">
        <v>70</v>
      </c>
    </row>
    <row r="25" spans="1:19" s="48" customFormat="1" ht="31.5" x14ac:dyDescent="0.25">
      <c r="A25" s="76">
        <v>2</v>
      </c>
      <c r="B25" s="72" t="s">
        <v>22</v>
      </c>
      <c r="C25" s="76" t="s">
        <v>54</v>
      </c>
      <c r="D25" s="76"/>
      <c r="E25" s="64" t="s">
        <v>49</v>
      </c>
      <c r="F25" s="76" t="s">
        <v>51</v>
      </c>
      <c r="G25" s="76" t="s">
        <v>51</v>
      </c>
      <c r="H25" s="73">
        <v>690.1</v>
      </c>
      <c r="I25" s="73">
        <v>642.1</v>
      </c>
      <c r="J25" s="73">
        <v>642.1</v>
      </c>
      <c r="K25" s="74">
        <v>42</v>
      </c>
      <c r="L25" s="76" t="s">
        <v>50</v>
      </c>
      <c r="M25" s="75">
        <v>2304960</v>
      </c>
      <c r="N25" s="75">
        <v>80243.210000000006</v>
      </c>
      <c r="O25" s="75">
        <v>80243.210000000006</v>
      </c>
      <c r="P25" s="75">
        <v>2144473.58</v>
      </c>
      <c r="Q25" s="75">
        <v>3589.72</v>
      </c>
      <c r="R25" s="75">
        <v>4320.68</v>
      </c>
      <c r="S25" s="77" t="s">
        <v>55</v>
      </c>
    </row>
    <row r="26" spans="1:19" s="48" customFormat="1" ht="31.5" x14ac:dyDescent="0.25">
      <c r="A26" s="76">
        <v>3</v>
      </c>
      <c r="B26" s="72" t="s">
        <v>65</v>
      </c>
      <c r="C26" s="76">
        <v>1963</v>
      </c>
      <c r="D26" s="76"/>
      <c r="E26" s="64" t="s">
        <v>49</v>
      </c>
      <c r="F26" s="76" t="s">
        <v>51</v>
      </c>
      <c r="G26" s="76">
        <v>1</v>
      </c>
      <c r="H26" s="73">
        <v>312.60000000000002</v>
      </c>
      <c r="I26" s="73">
        <v>290.10000000000002</v>
      </c>
      <c r="J26" s="73">
        <v>290.10000000000002</v>
      </c>
      <c r="K26" s="74">
        <v>21</v>
      </c>
      <c r="L26" s="76" t="s">
        <v>50</v>
      </c>
      <c r="M26" s="75">
        <v>1364160</v>
      </c>
      <c r="N26" s="75">
        <v>47490.879999999997</v>
      </c>
      <c r="O26" s="75">
        <v>47490.879999999997</v>
      </c>
      <c r="P26" s="75">
        <v>1269178.24</v>
      </c>
      <c r="Q26" s="75">
        <v>4702.38</v>
      </c>
      <c r="R26" s="75">
        <v>5445.52</v>
      </c>
      <c r="S26" s="77" t="s">
        <v>70</v>
      </c>
    </row>
    <row r="27" spans="1:19" s="48" customFormat="1" ht="31.5" x14ac:dyDescent="0.25">
      <c r="A27" s="76">
        <v>4</v>
      </c>
      <c r="B27" s="72" t="s">
        <v>23</v>
      </c>
      <c r="C27" s="76">
        <v>1968</v>
      </c>
      <c r="D27" s="76"/>
      <c r="E27" s="64" t="s">
        <v>49</v>
      </c>
      <c r="F27" s="76" t="s">
        <v>51</v>
      </c>
      <c r="G27" s="76" t="s">
        <v>51</v>
      </c>
      <c r="H27" s="73">
        <v>781.7</v>
      </c>
      <c r="I27" s="73">
        <v>722.5</v>
      </c>
      <c r="J27" s="73">
        <v>722.5</v>
      </c>
      <c r="K27" s="74">
        <v>43</v>
      </c>
      <c r="L27" s="76" t="s">
        <v>50</v>
      </c>
      <c r="M27" s="75">
        <v>2346640.7999999998</v>
      </c>
      <c r="N27" s="75">
        <v>81694.25</v>
      </c>
      <c r="O27" s="75">
        <v>81694.25</v>
      </c>
      <c r="P27" s="75">
        <v>2183252.2999999998</v>
      </c>
      <c r="Q27" s="75">
        <v>3247.95</v>
      </c>
      <c r="R27" s="75">
        <v>3247.95</v>
      </c>
      <c r="S27" s="77" t="s">
        <v>71</v>
      </c>
    </row>
    <row r="28" spans="1:19" s="48" customFormat="1" ht="31.5" x14ac:dyDescent="0.25">
      <c r="A28" s="76">
        <v>5</v>
      </c>
      <c r="B28" s="72" t="s">
        <v>24</v>
      </c>
      <c r="C28" s="76" t="s">
        <v>56</v>
      </c>
      <c r="D28" s="76"/>
      <c r="E28" s="64" t="s">
        <v>49</v>
      </c>
      <c r="F28" s="76" t="s">
        <v>51</v>
      </c>
      <c r="G28" s="76" t="s">
        <v>51</v>
      </c>
      <c r="H28" s="73">
        <v>425.3</v>
      </c>
      <c r="I28" s="73">
        <v>388.4</v>
      </c>
      <c r="J28" s="73">
        <v>388.4</v>
      </c>
      <c r="K28" s="74">
        <v>12</v>
      </c>
      <c r="L28" s="76" t="s">
        <v>50</v>
      </c>
      <c r="M28" s="75">
        <v>1358784</v>
      </c>
      <c r="N28" s="75">
        <v>47303.72</v>
      </c>
      <c r="O28" s="75">
        <v>47303.72</v>
      </c>
      <c r="P28" s="75">
        <v>1264176.56</v>
      </c>
      <c r="Q28" s="75">
        <v>3498.41</v>
      </c>
      <c r="R28" s="75">
        <v>4049.74</v>
      </c>
      <c r="S28" s="77" t="s">
        <v>71</v>
      </c>
    </row>
  </sheetData>
  <mergeCells count="27">
    <mergeCell ref="O2:S2"/>
    <mergeCell ref="Q14:Q16"/>
    <mergeCell ref="N15:N16"/>
    <mergeCell ref="O15:O16"/>
    <mergeCell ref="P15:P16"/>
    <mergeCell ref="P7:S7"/>
    <mergeCell ref="P8:S8"/>
    <mergeCell ref="R14:R16"/>
    <mergeCell ref="S14:S17"/>
    <mergeCell ref="C10:S10"/>
    <mergeCell ref="C11:S11"/>
    <mergeCell ref="H14:H16"/>
    <mergeCell ref="I14:J14"/>
    <mergeCell ref="K14:K16"/>
    <mergeCell ref="L14:L17"/>
    <mergeCell ref="M14:P14"/>
    <mergeCell ref="I15:I16"/>
    <mergeCell ref="J15:J16"/>
    <mergeCell ref="M15:M16"/>
    <mergeCell ref="G14:G17"/>
    <mergeCell ref="A14:A17"/>
    <mergeCell ref="B14:B17"/>
    <mergeCell ref="C14:D14"/>
    <mergeCell ref="E14:E17"/>
    <mergeCell ref="F14:F17"/>
    <mergeCell ref="C15:C17"/>
    <mergeCell ref="D15:D17"/>
  </mergeCells>
  <pageMargins left="0" right="0" top="0" bottom="0" header="0" footer="0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Прилож.№ 1</vt:lpstr>
      <vt:lpstr>Приложение № 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owner</cp:lastModifiedBy>
  <cp:lastPrinted>2017-10-13T13:07:48Z</cp:lastPrinted>
  <dcterms:created xsi:type="dcterms:W3CDTF">2017-06-29T08:31:35Z</dcterms:created>
  <dcterms:modified xsi:type="dcterms:W3CDTF">2017-10-16T06:25:37Z</dcterms:modified>
</cp:coreProperties>
</file>